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o\Documents\varios zam\INFORMACION TECNICA\TUBERIA DE FIBRA DE VIDRIO\ITS COMPOSITIES\"/>
    </mc:Choice>
  </mc:AlternateContent>
  <xr:revisionPtr revIDLastSave="0" documentId="8_{C305FAF3-A86C-4B54-800F-8AB4878E5BC1}" xr6:coauthVersionLast="40" xr6:coauthVersionMax="40" xr10:uidLastSave="{00000000-0000-0000-0000-000000000000}"/>
  <bookViews>
    <workbookView xWindow="0" yWindow="0" windowWidth="20490" windowHeight="7545" xr2:uid="{00000000-000D-0000-FFFF-FFFF00000000}"/>
  </bookViews>
  <sheets>
    <sheet name="Perdidas" sheetId="3" r:id="rId1"/>
  </sheets>
  <definedNames>
    <definedName name="A">Perdidas!$C$8</definedName>
    <definedName name="D">Perdidas!$C$6</definedName>
    <definedName name="L">Perdidas!$C$10</definedName>
    <definedName name="NR">Perdidas!$C$24</definedName>
    <definedName name="Q">Perdidas!$C$3</definedName>
    <definedName name="v">Perdidas!$C$9</definedName>
  </definedNames>
  <calcPr calcId="181029"/>
</workbook>
</file>

<file path=xl/calcChain.xml><?xml version="1.0" encoding="utf-8"?>
<calcChain xmlns="http://schemas.openxmlformats.org/spreadsheetml/2006/main">
  <c r="P7" i="3" l="1"/>
  <c r="P10" i="3" s="1"/>
  <c r="P8" i="3"/>
  <c r="P9" i="3"/>
  <c r="P6" i="3"/>
  <c r="M21" i="3" l="1"/>
  <c r="E56" i="3" l="1"/>
  <c r="E59" i="3"/>
  <c r="F56" i="3"/>
  <c r="E60" i="3"/>
  <c r="E58" i="3"/>
  <c r="E57" i="3"/>
  <c r="C28" i="3"/>
  <c r="C7" i="3" l="1"/>
  <c r="C4" i="3"/>
  <c r="O14" i="3" l="1"/>
  <c r="C8" i="3"/>
  <c r="C9" i="3" s="1"/>
  <c r="C24" i="3" l="1"/>
  <c r="E18" i="3" s="1"/>
  <c r="E14" i="3" s="1"/>
  <c r="G56" i="3"/>
  <c r="F60" i="3"/>
  <c r="G60" i="3" s="1"/>
  <c r="F59" i="3"/>
  <c r="G59" i="3" s="1"/>
  <c r="F57" i="3"/>
  <c r="G57" i="3" s="1"/>
  <c r="F58" i="3"/>
  <c r="G58" i="3" s="1"/>
</calcChain>
</file>

<file path=xl/sharedStrings.xml><?xml version="1.0" encoding="utf-8"?>
<sst xmlns="http://schemas.openxmlformats.org/spreadsheetml/2006/main" count="74" uniqueCount="60">
  <si>
    <t>m</t>
  </si>
  <si>
    <t>m/s</t>
  </si>
  <si>
    <t>m2</t>
  </si>
  <si>
    <t>m3/s</t>
  </si>
  <si>
    <t>Flujo</t>
  </si>
  <si>
    <t>Tubería</t>
  </si>
  <si>
    <t>"</t>
  </si>
  <si>
    <t>Número de Reynolds</t>
  </si>
  <si>
    <t>Viscosidad cinemática</t>
  </si>
  <si>
    <t>Kg/m*s</t>
  </si>
  <si>
    <t>Densidad del fluido a 25°</t>
  </si>
  <si>
    <t>Kg/m3</t>
  </si>
  <si>
    <t>Constante de rugosidad absoluta PVC</t>
  </si>
  <si>
    <t>Viscosidad dinámica del fluido a 25°</t>
  </si>
  <si>
    <t>Plástico (PE, PVC)</t>
  </si>
  <si>
    <t>mm</t>
  </si>
  <si>
    <t>PRFV</t>
  </si>
  <si>
    <t>Tubo estirado acero</t>
  </si>
  <si>
    <t>Tubo latón o cobre</t>
  </si>
  <si>
    <t xml:space="preserve">Fundicion revestida </t>
  </si>
  <si>
    <t>de cemento</t>
  </si>
  <si>
    <t>Fundición asfaltada</t>
  </si>
  <si>
    <t>Fundición</t>
  </si>
  <si>
    <t>Acero comercial y soldado</t>
  </si>
  <si>
    <t>.06-.18</t>
  </si>
  <si>
    <t>0.12-.06</t>
  </si>
  <si>
    <t>.03-.09</t>
  </si>
  <si>
    <t>Hierro galvanizado</t>
  </si>
  <si>
    <t>Hierro forjado</t>
  </si>
  <si>
    <t>.06-.24</t>
  </si>
  <si>
    <t>Las pérdidas en líneas de conducción se calculan con la fórmula de Darcy-Weisbach:</t>
  </si>
  <si>
    <t>El factor de fricción para cada tubería se calcula mediante la siguiente fórmula:</t>
  </si>
  <si>
    <t>LPS</t>
  </si>
  <si>
    <t>Con la fórmula de Hazen Williams:</t>
  </si>
  <si>
    <t>(Diametro en in)</t>
  </si>
  <si>
    <t>Hierro Fundido Sin recubrimiento Interno</t>
  </si>
  <si>
    <t>Acero Sin Recubrimento Interno</t>
  </si>
  <si>
    <t>PVC, PEAD</t>
  </si>
  <si>
    <t>Acero Galvanizado</t>
  </si>
  <si>
    <t>Concreto (Superficie Rugosa)</t>
  </si>
  <si>
    <t>Concreto Centrifugado</t>
  </si>
  <si>
    <t>Coeficiente de fricción de Hazen-Williams</t>
  </si>
  <si>
    <t xml:space="preserve">Constante de rugosidad </t>
  </si>
  <si>
    <t>absoluta PVC</t>
  </si>
  <si>
    <t>(valor de tabla)</t>
  </si>
  <si>
    <t>Las pérdidas en accesorios se calculan con la fórmula de Darcy-Weisbach:</t>
  </si>
  <si>
    <t>Valvula mariposa</t>
  </si>
  <si>
    <t>Valvula check</t>
  </si>
  <si>
    <t>Codo 45°</t>
  </si>
  <si>
    <t>Codo 90°</t>
  </si>
  <si>
    <t>Tee</t>
  </si>
  <si>
    <t>Linea 1</t>
  </si>
  <si>
    <t>Linea 2</t>
  </si>
  <si>
    <t>Pzas</t>
  </si>
  <si>
    <t>Longitud equivalente a sumar a L</t>
  </si>
  <si>
    <t>96"</t>
  </si>
  <si>
    <t>120"</t>
  </si>
  <si>
    <t>Pérdidas</t>
  </si>
  <si>
    <t>0.189m altura</t>
  </si>
  <si>
    <t>0.151m altura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</si>
</sst>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E+00"/>
    <numFmt numFmtId="166" formatCode="0.0000"/>
    <numFmt numFmtId="167" formatCode="0.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164" fontId="0" fillId="2" borderId="0" xfId="0" applyNumberFormat="1" applyFill="1" applyBorder="1"/>
    <xf numFmtId="0" fontId="0" fillId="0" borderId="0" xfId="0" applyAlignment="1">
      <alignment horizontal="right"/>
    </xf>
    <xf numFmtId="166" fontId="0" fillId="0" borderId="0" xfId="0" applyNumberForma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2" fontId="0" fillId="0" borderId="0" xfId="0" applyNumberFormat="1" applyBorder="1"/>
    <xf numFmtId="0" fontId="2" fillId="0" borderId="0" xfId="0" applyFont="1" applyBorder="1"/>
    <xf numFmtId="165" fontId="0" fillId="0" borderId="0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3" borderId="0" xfId="0" applyFill="1" applyBorder="1"/>
    <xf numFmtId="0" fontId="0" fillId="0" borderId="17" xfId="0" applyFill="1" applyBorder="1"/>
    <xf numFmtId="0" fontId="1" fillId="0" borderId="0" xfId="0" applyFont="1" applyBorder="1"/>
    <xf numFmtId="0" fontId="0" fillId="3" borderId="15" xfId="0" applyFill="1" applyBorder="1"/>
    <xf numFmtId="0" fontId="0" fillId="0" borderId="18" xfId="0" applyBorder="1"/>
    <xf numFmtId="0" fontId="0" fillId="0" borderId="18" xfId="0" applyFill="1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167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99FFCC"/>
      <color rgb="FFCCEC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333376</xdr:colOff>
      <xdr:row>12</xdr:row>
      <xdr:rowOff>28574</xdr:rowOff>
    </xdr:from>
    <xdr:ext cx="1314450" cy="49526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1 CuadroTexto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1247776" y="2009774"/>
              <a:ext cx="1314450" cy="4952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MX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MX" sz="1200" b="0" i="1">
                            <a:latin typeface="Cambria Math"/>
                          </a:rPr>
                          <m:t>h</m:t>
                        </m:r>
                      </m:e>
                      <m:sub>
                        <m:r>
                          <a:rPr lang="es-MX" sz="1200" b="0" i="1">
                            <a:latin typeface="Cambria Math"/>
                          </a:rPr>
                          <m:t>𝑓</m:t>
                        </m:r>
                      </m:sub>
                    </m:sSub>
                    <m:r>
                      <a:rPr lang="es-MX" sz="1200" b="0" i="1">
                        <a:latin typeface="Cambria Math"/>
                      </a:rPr>
                      <m:t>= ƒ </m:t>
                    </m:r>
                    <m:f>
                      <m:fPr>
                        <m:ctrlPr>
                          <a:rPr lang="es-MX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MX" sz="1200" b="0" i="1">
                            <a:latin typeface="Cambria Math"/>
                          </a:rPr>
                          <m:t>𝐿</m:t>
                        </m:r>
                      </m:num>
                      <m:den>
                        <m:r>
                          <a:rPr lang="es-MX" sz="1200" b="0" i="1">
                            <a:latin typeface="Cambria Math"/>
                          </a:rPr>
                          <m:t>𝐷</m:t>
                        </m:r>
                      </m:den>
                    </m:f>
                    <m:r>
                      <a:rPr lang="es-MX" sz="1200" b="0" i="1">
                        <a:latin typeface="Cambria Math"/>
                      </a:rPr>
                      <m:t> </m:t>
                    </m:r>
                    <m:f>
                      <m:fPr>
                        <m:ctrlPr>
                          <a:rPr lang="es-MX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MX" sz="1200" b="0" i="1">
                                <a:latin typeface="Cambria Math"/>
                              </a:rPr>
                              <m:t>𝑣</m:t>
                            </m:r>
                          </m:e>
                          <m:sup>
                            <m:r>
                              <a:rPr lang="es-MX" sz="12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a:rPr lang="es-MX" sz="1200" b="0" i="1">
                            <a:latin typeface="Cambria Math"/>
                          </a:rPr>
                          <m:t>2</m:t>
                        </m:r>
                        <m:r>
                          <a:rPr lang="es-MX" sz="1200" b="0" i="1">
                            <a:latin typeface="Cambria Math"/>
                          </a:rPr>
                          <m:t>𝑔</m:t>
                        </m:r>
                      </m:den>
                    </m:f>
                    <m:r>
                      <a:rPr lang="es-MX" sz="12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2" name="1 CuadroTexto"/>
            <xdr:cNvSpPr txBox="1"/>
          </xdr:nvSpPr>
          <xdr:spPr>
            <a:xfrm>
              <a:off x="1247776" y="2009774"/>
              <a:ext cx="1314450" cy="4952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s-MX" sz="1200" b="0" i="0">
                  <a:latin typeface="Cambria Math"/>
                </a:rPr>
                <a:t>ℎ_𝑓= ƒ  𝐿/𝐷   𝑣^2/2𝑔=</a:t>
              </a:r>
              <a:endParaRPr lang="es-MX" sz="1200"/>
            </a:p>
          </xdr:txBody>
        </xdr:sp>
      </mc:Fallback>
    </mc:AlternateContent>
    <xdr:clientData/>
  </xdr:oneCellAnchor>
  <xdr:twoCellAnchor>
    <xdr:from>
      <xdr:col>1</xdr:col>
      <xdr:colOff>0</xdr:colOff>
      <xdr:row>16</xdr:row>
      <xdr:rowOff>47626</xdr:rowOff>
    </xdr:from>
    <xdr:to>
      <xdr:col>4</xdr:col>
      <xdr:colOff>152400</xdr:colOff>
      <xdr:row>20</xdr:row>
      <xdr:rowOff>76200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24 CuadroTexto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33350" y="2790826"/>
              <a:ext cx="2247900" cy="79057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200" i="1">
                        <a:solidFill>
                          <a:schemeClr val="dk1"/>
                        </a:solidFill>
                        <a:effectLst/>
                        <a:latin typeface="Cambria Math" pitchFamily="18" charset="0"/>
                        <a:ea typeface="Cambria Math" pitchFamily="18" charset="0"/>
                        <a:cs typeface="+mn-cs"/>
                      </a:rPr>
                      <m:t>𝑓</m:t>
                    </m:r>
                    <m:r>
                      <a:rPr lang="es-MX" sz="1200" i="1">
                        <a:solidFill>
                          <a:schemeClr val="dk1"/>
                        </a:solidFill>
                        <a:effectLst/>
                        <a:latin typeface="Cambria Math" pitchFamily="18" charset="0"/>
                        <a:ea typeface="Cambria Math" pitchFamily="18" charset="0"/>
                        <a:cs typeface="+mn-cs"/>
                      </a:rPr>
                      <m:t>=</m:t>
                    </m:r>
                    <m:f>
                      <m:fPr>
                        <m:ctrlPr>
                          <a:rPr lang="es-MX" sz="12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Cambria Math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lang="es-MX" sz="12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Cambria Math" pitchFamily="18" charset="0"/>
                            <a:cs typeface="+mn-cs"/>
                          </a:rPr>
                          <m:t>.25</m:t>
                        </m:r>
                      </m:num>
                      <m:den>
                        <m:sSup>
                          <m:sSupPr>
                            <m:ctrlPr>
                              <a:rPr lang="es-MX" sz="12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itchFamily="18" charset="0"/>
                                <a:cs typeface="+mn-cs"/>
                              </a:rPr>
                            </m:ctrlPr>
                          </m:sSupPr>
                          <m:e>
                            <m:d>
                              <m:dPr>
                                <m:begChr m:val="["/>
                                <m:endChr m:val="]"/>
                                <m:ctrlPr>
                                  <a:rPr lang="es-MX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itchFamily="18" charset="0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es-MX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itchFamily="18" charset="0"/>
                                    <a:ea typeface="Cambria Math" pitchFamily="18" charset="0"/>
                                    <a:cs typeface="+mn-cs"/>
                                  </a:rPr>
                                  <m:t>𝑙𝑜𝑔</m:t>
                                </m:r>
                                <m:d>
                                  <m:dPr>
                                    <m:ctrlPr>
                                      <a:rPr lang="es-MX" sz="12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Cambria Math" pitchFamily="18" charset="0"/>
                                        <a:cs typeface="+mn-cs"/>
                                      </a:rPr>
                                    </m:ctrlPr>
                                  </m:dPr>
                                  <m:e>
                                    <m:f>
                                      <m:fPr>
                                        <m:ctrlPr>
                                          <a:rPr lang="es-MX" sz="1200" i="1">
                                            <a:solidFill>
                                              <a:schemeClr val="dk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Cambria Math" pitchFamily="18" charset="0"/>
                                            <a:cs typeface="+mn-cs"/>
                                          </a:rPr>
                                        </m:ctrlPr>
                                      </m:fPr>
                                      <m:num>
                                        <m:r>
                                          <a:rPr lang="es-MX" sz="1200" i="1">
                                            <a:solidFill>
                                              <a:schemeClr val="dk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Cambria Math" pitchFamily="18" charset="0"/>
                                            <a:cs typeface="+mn-cs"/>
                                          </a:rPr>
                                          <m:t>1</m:t>
                                        </m:r>
                                      </m:num>
                                      <m:den>
                                        <m:r>
                                          <a:rPr lang="es-MX" sz="1200" i="1">
                                            <a:solidFill>
                                              <a:schemeClr val="dk1"/>
                                            </a:solidFill>
                                            <a:effectLst/>
                                            <a:latin typeface="Cambria Math" pitchFamily="18" charset="0"/>
                                            <a:ea typeface="Cambria Math" pitchFamily="18" charset="0"/>
                                            <a:cs typeface="+mn-cs"/>
                                          </a:rPr>
                                          <m:t>3.7</m:t>
                                        </m:r>
                                        <m:d>
                                          <m:dPr>
                                            <m:ctrlPr>
                                              <a:rPr lang="es-MX" sz="1200" i="1">
                                                <a:solidFill>
                                                  <a:schemeClr val="dk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Cambria Math" pitchFamily="18" charset="0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f>
                                              <m:fPr>
                                                <m:ctrlPr>
                                                  <a:rPr lang="es-MX" sz="1200" i="1">
                                                    <a:solidFill>
                                                      <a:schemeClr val="dk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Cambria Math" pitchFamily="18" charset="0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lang="es-MX" sz="1200" i="1">
                                                    <a:solidFill>
                                                      <a:schemeClr val="dk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Cambria Math" pitchFamily="18" charset="0"/>
                                                    <a:cs typeface="+mn-cs"/>
                                                  </a:rPr>
                                                  <m:t>𝐷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lang="es-MX" sz="1200" i="1">
                                                    <a:solidFill>
                                                      <a:schemeClr val="dk1"/>
                                                    </a:solidFill>
                                                    <a:effectLst/>
                                                    <a:latin typeface="Cambria Math"/>
                                                    <a:ea typeface="Cambria Math"/>
                                                    <a:cs typeface="+mn-cs"/>
                                                  </a:rPr>
                                                  <m:t>𝜖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den>
                                    </m:f>
                                    <m:r>
                                      <a:rPr lang="es-MX" sz="12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itchFamily="18" charset="0"/>
                                        <a:ea typeface="Cambria Math" pitchFamily="18" charset="0"/>
                                        <a:cs typeface="+mn-cs"/>
                                      </a:rPr>
                                      <m:t>+</m:t>
                                    </m:r>
                                    <m:f>
                                      <m:fPr>
                                        <m:ctrlPr>
                                          <a:rPr lang="es-MX" sz="1200" i="1">
                                            <a:solidFill>
                                              <a:schemeClr val="dk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Cambria Math" pitchFamily="18" charset="0"/>
                                            <a:cs typeface="+mn-cs"/>
                                          </a:rPr>
                                        </m:ctrlPr>
                                      </m:fPr>
                                      <m:num>
                                        <m:r>
                                          <a:rPr lang="es-MX" sz="1200" i="1">
                                            <a:solidFill>
                                              <a:schemeClr val="dk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Cambria Math" pitchFamily="18" charset="0"/>
                                            <a:cs typeface="+mn-cs"/>
                                          </a:rPr>
                                          <m:t>5.74</m:t>
                                        </m:r>
                                      </m:num>
                                      <m:den>
                                        <m:sSubSup>
                                          <m:sSubSupPr>
                                            <m:ctrlPr>
                                              <a:rPr lang="es-MX" sz="1200" i="1">
                                                <a:solidFill>
                                                  <a:schemeClr val="dk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Cambria Math" pitchFamily="18" charset="0"/>
                                                <a:cs typeface="+mn-cs"/>
                                              </a:rPr>
                                            </m:ctrlPr>
                                          </m:sSubSupPr>
                                          <m:e>
                                            <m:r>
                                              <a:rPr lang="es-MX" sz="1200" i="1">
                                                <a:solidFill>
                                                  <a:schemeClr val="dk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Cambria Math" pitchFamily="18" charset="0"/>
                                                <a:cs typeface="+mn-cs"/>
                                              </a:rPr>
                                              <m:t>𝑁</m:t>
                                            </m:r>
                                          </m:e>
                                          <m:sub>
                                            <m:r>
                                              <a:rPr lang="es-MX" sz="1200" i="1">
                                                <a:solidFill>
                                                  <a:schemeClr val="dk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Cambria Math" pitchFamily="18" charset="0"/>
                                                <a:cs typeface="+mn-cs"/>
                                              </a:rPr>
                                              <m:t>𝑅</m:t>
                                            </m:r>
                                          </m:sub>
                                          <m:sup>
                                            <m:r>
                                              <a:rPr lang="es-MX" sz="1200" b="0" i="1">
                                                <a:solidFill>
                                                  <a:schemeClr val="dk1"/>
                                                </a:solidFill>
                                                <a:effectLst/>
                                                <a:latin typeface="Cambria Math" pitchFamily="18" charset="0"/>
                                                <a:ea typeface="Cambria Math" pitchFamily="18" charset="0"/>
                                                <a:cs typeface="+mn-cs"/>
                                              </a:rPr>
                                              <m:t>0</m:t>
                                            </m:r>
                                            <m:r>
                                              <a:rPr lang="es-MX" sz="1200" i="1">
                                                <a:solidFill>
                                                  <a:schemeClr val="dk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Cambria Math" pitchFamily="18" charset="0"/>
                                                <a:cs typeface="+mn-cs"/>
                                              </a:rPr>
                                              <m:t>.9</m:t>
                                            </m:r>
                                          </m:sup>
                                        </m:sSubSup>
                                      </m:den>
                                    </m:f>
                                  </m:e>
                                </m:d>
                              </m:e>
                            </m:d>
                          </m:e>
                          <m:sup>
                            <m:r>
                              <a:rPr lang="es-MX" sz="12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itchFamily="18" charset="0"/>
                                <a:cs typeface="+mn-cs"/>
                              </a:rPr>
                              <m:t>2</m:t>
                            </m:r>
                          </m:sup>
                        </m:sSup>
                      </m:den>
                    </m:f>
                    <m:r>
                      <a:rPr lang="es-MX" sz="1200" b="0" i="1">
                        <a:solidFill>
                          <a:schemeClr val="dk1"/>
                        </a:solidFill>
                        <a:effectLst/>
                        <a:latin typeface="Cambria Math"/>
                        <a:ea typeface="Cambria Math" pitchFamily="18" charset="0"/>
                        <a:cs typeface="+mn-cs"/>
                      </a:rPr>
                      <m:t>=</m:t>
                    </m:r>
                  </m:oMath>
                </m:oMathPara>
              </a14:m>
              <a:endParaRPr lang="es-MX" sz="1200">
                <a:solidFill>
                  <a:schemeClr val="dk1"/>
                </a:solidFill>
                <a:effectLst/>
                <a:latin typeface="Cambria Math" pitchFamily="18" charset="0"/>
                <a:ea typeface="Cambria Math" pitchFamily="18" charset="0"/>
                <a:cs typeface="+mn-cs"/>
              </a:endParaRPr>
            </a:p>
            <a:p>
              <a:endParaRPr lang="es-MX" sz="1100"/>
            </a:p>
          </xdr:txBody>
        </xdr:sp>
      </mc:Choice>
      <mc:Fallback xmlns="">
        <xdr:sp macro="" textlink="">
          <xdr:nvSpPr>
            <xdr:cNvPr id="3" name="24 CuadroTexto"/>
            <xdr:cNvSpPr txBox="1"/>
          </xdr:nvSpPr>
          <xdr:spPr>
            <a:xfrm>
              <a:off x="133350" y="2790826"/>
              <a:ext cx="2247900" cy="79057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MX" sz="1200" i="0">
                  <a:solidFill>
                    <a:schemeClr val="dk1"/>
                  </a:solidFill>
                  <a:effectLst/>
                  <a:latin typeface="Cambria Math" pitchFamily="18" charset="0"/>
                  <a:ea typeface="Cambria Math" pitchFamily="18" charset="0"/>
                  <a:cs typeface="+mn-cs"/>
                </a:rPr>
                <a:t>𝑓=.25</a:t>
              </a:r>
              <a:r>
                <a:rPr lang="es-MX" sz="1200" i="0">
                  <a:solidFill>
                    <a:schemeClr val="dk1"/>
                  </a:solidFill>
                  <a:effectLst/>
                  <a:latin typeface="Cambria Math"/>
                  <a:ea typeface="Cambria Math" pitchFamily="18" charset="0"/>
                  <a:cs typeface="+mn-cs"/>
                </a:rPr>
                <a:t>/[</a:t>
              </a:r>
              <a:r>
                <a:rPr lang="es-MX" sz="1200" i="0">
                  <a:solidFill>
                    <a:schemeClr val="dk1"/>
                  </a:solidFill>
                  <a:effectLst/>
                  <a:latin typeface="Cambria Math" pitchFamily="18" charset="0"/>
                  <a:ea typeface="Cambria Math" pitchFamily="18" charset="0"/>
                  <a:cs typeface="+mn-cs"/>
                </a:rPr>
                <a:t>𝑙𝑜𝑔</a:t>
              </a:r>
              <a:r>
                <a:rPr lang="es-MX" sz="1200" i="0">
                  <a:solidFill>
                    <a:schemeClr val="dk1"/>
                  </a:solidFill>
                  <a:effectLst/>
                  <a:latin typeface="Cambria Math"/>
                  <a:ea typeface="Cambria Math" pitchFamily="18" charset="0"/>
                  <a:cs typeface="+mn-cs"/>
                </a:rPr>
                <a:t>(</a:t>
              </a:r>
              <a:r>
                <a:rPr lang="es-MX" sz="1200" i="0">
                  <a:solidFill>
                    <a:schemeClr val="dk1"/>
                  </a:solidFill>
                  <a:effectLst/>
                  <a:latin typeface="Cambria Math" pitchFamily="18" charset="0"/>
                  <a:ea typeface="Cambria Math" pitchFamily="18" charset="0"/>
                  <a:cs typeface="+mn-cs"/>
                </a:rPr>
                <a:t>1</a:t>
              </a:r>
              <a:r>
                <a:rPr lang="es-MX" sz="1200" i="0">
                  <a:solidFill>
                    <a:schemeClr val="dk1"/>
                  </a:solidFill>
                  <a:effectLst/>
                  <a:latin typeface="Cambria Math"/>
                  <a:ea typeface="Cambria Math" pitchFamily="18" charset="0"/>
                  <a:cs typeface="+mn-cs"/>
                </a:rPr>
                <a:t>/</a:t>
              </a:r>
              <a:r>
                <a:rPr lang="es-MX" sz="1200" i="0">
                  <a:solidFill>
                    <a:schemeClr val="dk1"/>
                  </a:solidFill>
                  <a:effectLst/>
                  <a:latin typeface="Cambria Math" pitchFamily="18" charset="0"/>
                  <a:ea typeface="Cambria Math" pitchFamily="18" charset="0"/>
                  <a:cs typeface="+mn-cs"/>
                </a:rPr>
                <a:t>3.7</a:t>
              </a:r>
              <a:r>
                <a:rPr lang="es-MX" sz="1200" i="0">
                  <a:solidFill>
                    <a:schemeClr val="dk1"/>
                  </a:solidFill>
                  <a:effectLst/>
                  <a:latin typeface="Cambria Math"/>
                  <a:ea typeface="Cambria Math" pitchFamily="18" charset="0"/>
                  <a:cs typeface="+mn-cs"/>
                </a:rPr>
                <a:t>(</a:t>
              </a:r>
              <a:r>
                <a:rPr lang="es-MX" sz="1200" i="0">
                  <a:solidFill>
                    <a:schemeClr val="dk1"/>
                  </a:solidFill>
                  <a:effectLst/>
                  <a:latin typeface="Cambria Math" pitchFamily="18" charset="0"/>
                  <a:ea typeface="Cambria Math" pitchFamily="18" charset="0"/>
                  <a:cs typeface="+mn-cs"/>
                </a:rPr>
                <a:t>𝐷</a:t>
              </a:r>
              <a:r>
                <a:rPr lang="es-MX" sz="1200" i="0">
                  <a:solidFill>
                    <a:schemeClr val="dk1"/>
                  </a:solidFill>
                  <a:effectLst/>
                  <a:latin typeface="Cambria Math"/>
                  <a:ea typeface="Cambria Math" pitchFamily="18" charset="0"/>
                  <a:cs typeface="+mn-cs"/>
                </a:rPr>
                <a:t>/</a:t>
              </a:r>
              <a:r>
                <a:rPr lang="es-MX" sz="1200" i="0">
                  <a:solidFill>
                    <a:schemeClr val="dk1"/>
                  </a:solidFill>
                  <a:effectLst/>
                  <a:latin typeface="Cambria Math"/>
                  <a:ea typeface="Cambria Math"/>
                  <a:cs typeface="+mn-cs"/>
                </a:rPr>
                <a:t>𝜖) </a:t>
              </a:r>
              <a:r>
                <a:rPr lang="es-MX" sz="1200" i="0">
                  <a:solidFill>
                    <a:schemeClr val="dk1"/>
                  </a:solidFill>
                  <a:effectLst/>
                  <a:latin typeface="Cambria Math" pitchFamily="18" charset="0"/>
                  <a:ea typeface="Cambria Math" pitchFamily="18" charset="0"/>
                  <a:cs typeface="+mn-cs"/>
                </a:rPr>
                <a:t>+5.74</a:t>
              </a:r>
              <a:r>
                <a:rPr lang="es-MX" sz="1200" i="0">
                  <a:solidFill>
                    <a:schemeClr val="dk1"/>
                  </a:solidFill>
                  <a:effectLst/>
                  <a:latin typeface="Cambria Math"/>
                  <a:ea typeface="Cambria Math" pitchFamily="18" charset="0"/>
                  <a:cs typeface="+mn-cs"/>
                </a:rPr>
                <a:t>/(</a:t>
              </a:r>
              <a:r>
                <a:rPr lang="es-MX" sz="1200" i="0">
                  <a:solidFill>
                    <a:schemeClr val="dk1"/>
                  </a:solidFill>
                  <a:effectLst/>
                  <a:latin typeface="Cambria Math" pitchFamily="18" charset="0"/>
                  <a:ea typeface="Cambria Math" pitchFamily="18" charset="0"/>
                  <a:cs typeface="+mn-cs"/>
                </a:rPr>
                <a:t>𝑁</a:t>
              </a:r>
              <a:r>
                <a:rPr lang="es-MX" sz="1200" i="0">
                  <a:solidFill>
                    <a:schemeClr val="dk1"/>
                  </a:solidFill>
                  <a:effectLst/>
                  <a:latin typeface="Cambria Math"/>
                  <a:ea typeface="Cambria Math" pitchFamily="18" charset="0"/>
                  <a:cs typeface="+mn-cs"/>
                </a:rPr>
                <a:t>_</a:t>
              </a:r>
              <a:r>
                <a:rPr lang="es-MX" sz="1200" i="0">
                  <a:solidFill>
                    <a:schemeClr val="dk1"/>
                  </a:solidFill>
                  <a:effectLst/>
                  <a:latin typeface="Cambria Math" pitchFamily="18" charset="0"/>
                  <a:ea typeface="Cambria Math" pitchFamily="18" charset="0"/>
                  <a:cs typeface="+mn-cs"/>
                </a:rPr>
                <a:t>𝑅</a:t>
              </a:r>
              <a:r>
                <a:rPr lang="es-MX" sz="1200" i="0">
                  <a:solidFill>
                    <a:schemeClr val="dk1"/>
                  </a:solidFill>
                  <a:effectLst/>
                  <a:latin typeface="Cambria Math"/>
                  <a:ea typeface="Cambria Math" pitchFamily="18" charset="0"/>
                  <a:cs typeface="+mn-cs"/>
                </a:rPr>
                <a:t>^</a:t>
              </a:r>
              <a:r>
                <a:rPr lang="es-MX" sz="1200" b="0" i="0">
                  <a:solidFill>
                    <a:schemeClr val="dk1"/>
                  </a:solidFill>
                  <a:effectLst/>
                  <a:latin typeface="Cambria Math" pitchFamily="18" charset="0"/>
                  <a:ea typeface="Cambria Math" pitchFamily="18" charset="0"/>
                  <a:cs typeface="+mn-cs"/>
                </a:rPr>
                <a:t>0</a:t>
              </a:r>
              <a:r>
                <a:rPr lang="es-MX" sz="1200" i="0">
                  <a:solidFill>
                    <a:schemeClr val="dk1"/>
                  </a:solidFill>
                  <a:effectLst/>
                  <a:latin typeface="Cambria Math" pitchFamily="18" charset="0"/>
                  <a:ea typeface="Cambria Math" pitchFamily="18" charset="0"/>
                  <a:cs typeface="+mn-cs"/>
                </a:rPr>
                <a:t>.9</a:t>
              </a:r>
              <a:r>
                <a:rPr lang="es-MX" sz="1200" i="0">
                  <a:solidFill>
                    <a:schemeClr val="dk1"/>
                  </a:solidFill>
                  <a:effectLst/>
                  <a:latin typeface="Cambria Math"/>
                  <a:ea typeface="Cambria Math" pitchFamily="18" charset="0"/>
                  <a:cs typeface="+mn-cs"/>
                </a:rPr>
                <a:t> ))]^</a:t>
              </a:r>
              <a:r>
                <a:rPr lang="es-MX" sz="1200" i="0">
                  <a:solidFill>
                    <a:schemeClr val="dk1"/>
                  </a:solidFill>
                  <a:effectLst/>
                  <a:latin typeface="Cambria Math" pitchFamily="18" charset="0"/>
                  <a:ea typeface="Cambria Math" pitchFamily="18" charset="0"/>
                  <a:cs typeface="+mn-cs"/>
                </a:rPr>
                <a:t>2</a:t>
              </a:r>
              <a:r>
                <a:rPr lang="es-MX" sz="1200" i="0">
                  <a:solidFill>
                    <a:schemeClr val="dk1"/>
                  </a:solidFill>
                  <a:effectLst/>
                  <a:latin typeface="Cambria Math"/>
                  <a:ea typeface="Cambria Math" pitchFamily="18" charset="0"/>
                  <a:cs typeface="+mn-cs"/>
                </a:rPr>
                <a:t> </a:t>
              </a:r>
              <a:r>
                <a:rPr lang="es-MX" sz="1200" b="0" i="0">
                  <a:solidFill>
                    <a:schemeClr val="dk1"/>
                  </a:solidFill>
                  <a:effectLst/>
                  <a:latin typeface="Cambria Math"/>
                  <a:ea typeface="Cambria Math" pitchFamily="18" charset="0"/>
                  <a:cs typeface="+mn-cs"/>
                </a:rPr>
                <a:t>=</a:t>
              </a:r>
              <a:endParaRPr lang="es-MX" sz="1200">
                <a:solidFill>
                  <a:schemeClr val="dk1"/>
                </a:solidFill>
                <a:effectLst/>
                <a:latin typeface="Cambria Math" pitchFamily="18" charset="0"/>
                <a:ea typeface="Cambria Math" pitchFamily="18" charset="0"/>
                <a:cs typeface="+mn-cs"/>
              </a:endParaRPr>
            </a:p>
            <a:p>
              <a:endParaRPr lang="es-MX" sz="1100"/>
            </a:p>
          </xdr:txBody>
        </xdr:sp>
      </mc:Fallback>
    </mc:AlternateContent>
    <xdr:clientData/>
  </xdr:twoCellAnchor>
  <xdr:oneCellAnchor>
    <xdr:from>
      <xdr:col>1</xdr:col>
      <xdr:colOff>307943</xdr:colOff>
      <xdr:row>1</xdr:row>
      <xdr:rowOff>160813</xdr:rowOff>
    </xdr:from>
    <xdr:ext cx="527114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536543" y="351313"/>
              <a:ext cx="527114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0" i="1">
                        <a:latin typeface="Cambria Math"/>
                      </a:rPr>
                      <m:t>𝑄</m:t>
                    </m:r>
                    <m:r>
                      <a:rPr lang="es-MX" sz="11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536543" y="351313"/>
              <a:ext cx="527114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s-MX" sz="1100" b="0" i="0">
                  <a:latin typeface="Cambria Math"/>
                </a:rPr>
                <a:t>𝑄=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355568</xdr:colOff>
      <xdr:row>4</xdr:row>
      <xdr:rowOff>170338</xdr:rowOff>
    </xdr:from>
    <xdr:ext cx="527114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584168" y="932338"/>
              <a:ext cx="527114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0" i="1">
                        <a:latin typeface="Cambria Math"/>
                      </a:rPr>
                      <m:t>𝐷</m:t>
                    </m:r>
                    <m:r>
                      <a:rPr lang="es-MX" sz="11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584168" y="932338"/>
              <a:ext cx="527114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s-MX" sz="1100" b="0" i="0">
                  <a:latin typeface="Cambria Math"/>
                </a:rPr>
                <a:t>𝐷=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346043</xdr:colOff>
      <xdr:row>6</xdr:row>
      <xdr:rowOff>170338</xdr:rowOff>
    </xdr:from>
    <xdr:ext cx="527114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574643" y="1313338"/>
              <a:ext cx="527114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0" i="1">
                        <a:latin typeface="Cambria Math"/>
                      </a:rPr>
                      <m:t>𝐴</m:t>
                    </m:r>
                    <m:r>
                      <a:rPr lang="es-MX" sz="11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574643" y="1313338"/>
              <a:ext cx="527114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s-MX" sz="1100" b="0" i="0">
                  <a:latin typeface="Cambria Math"/>
                </a:rPr>
                <a:t>𝐴=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355568</xdr:colOff>
      <xdr:row>7</xdr:row>
      <xdr:rowOff>151288</xdr:rowOff>
    </xdr:from>
    <xdr:ext cx="527114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584168" y="1484788"/>
              <a:ext cx="527114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0" i="1">
                        <a:latin typeface="Cambria Math"/>
                      </a:rPr>
                      <m:t>𝑣</m:t>
                    </m:r>
                    <m:r>
                      <a:rPr lang="es-MX" sz="11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584168" y="1484788"/>
              <a:ext cx="527114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s-MX" sz="1100" b="0" i="0">
                  <a:latin typeface="Cambria Math"/>
                </a:rPr>
                <a:t>𝑣=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346043</xdr:colOff>
      <xdr:row>8</xdr:row>
      <xdr:rowOff>160813</xdr:rowOff>
    </xdr:from>
    <xdr:ext cx="527114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 txBox="1"/>
          </xdr:nvSpPr>
          <xdr:spPr>
            <a:xfrm>
              <a:off x="574643" y="1684813"/>
              <a:ext cx="527114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0" i="1">
                        <a:latin typeface="Cambria Math"/>
                      </a:rPr>
                      <m:t>𝐿</m:t>
                    </m:r>
                    <m:r>
                      <a:rPr lang="es-MX" sz="11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574643" y="1684813"/>
              <a:ext cx="527114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s-MX" sz="1100" b="0" i="0">
                  <a:latin typeface="Cambria Math"/>
                </a:rPr>
                <a:t>𝐿=</a:t>
              </a:r>
              <a:endParaRPr lang="es-MX" sz="1100"/>
            </a:p>
          </xdr:txBody>
        </xdr:sp>
      </mc:Fallback>
    </mc:AlternateContent>
    <xdr:clientData/>
  </xdr:oneCellAnchor>
  <xdr:twoCellAnchor>
    <xdr:from>
      <xdr:col>0</xdr:col>
      <xdr:colOff>76200</xdr:colOff>
      <xdr:row>22</xdr:row>
      <xdr:rowOff>38100</xdr:rowOff>
    </xdr:from>
    <xdr:to>
      <xdr:col>2</xdr:col>
      <xdr:colOff>200025</xdr:colOff>
      <xdr:row>24</xdr:row>
      <xdr:rowOff>152400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26 CuadroTexto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 txBox="1"/>
          </xdr:nvSpPr>
          <xdr:spPr>
            <a:xfrm>
              <a:off x="76200" y="4038600"/>
              <a:ext cx="1133475" cy="4953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MX" sz="12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MX" sz="12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</m:e>
                      <m:sub>
                        <m:r>
                          <a:rPr lang="es-MX" sz="12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sub>
                    </m:sSub>
                    <m:r>
                      <a:rPr lang="es-MX" sz="120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s-MX" sz="12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MX" sz="1200" b="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𝑣</m:t>
                        </m:r>
                        <m:r>
                          <a:rPr lang="es-MX" sz="12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𝐷</m:t>
                        </m:r>
                      </m:num>
                      <m:den>
                        <m:r>
                          <a:rPr lang="es-MX" sz="1200" b="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𝑉</m:t>
                        </m:r>
                      </m:den>
                    </m:f>
                    <m:r>
                      <a:rPr lang="es-MX" sz="1200" b="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</m:oMath>
                </m:oMathPara>
              </a14:m>
              <a:endParaRPr lang="es-MX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s-MX" sz="1100"/>
            </a:p>
          </xdr:txBody>
        </xdr:sp>
      </mc:Choice>
      <mc:Fallback xmlns="">
        <xdr:sp macro="" textlink="">
          <xdr:nvSpPr>
            <xdr:cNvPr id="9" name="26 CuadroTexto"/>
            <xdr:cNvSpPr txBox="1"/>
          </xdr:nvSpPr>
          <xdr:spPr>
            <a:xfrm>
              <a:off x="76200" y="4038600"/>
              <a:ext cx="1133475" cy="4953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MX" sz="12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𝑁_𝑅=</a:t>
              </a:r>
              <a:r>
                <a:rPr lang="es-MX" sz="12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𝑣</a:t>
              </a:r>
              <a:r>
                <a:rPr lang="es-MX" sz="12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𝐷/</a:t>
              </a:r>
              <a:r>
                <a:rPr lang="es-MX" sz="12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𝑉=</a:t>
              </a:r>
              <a:endParaRPr lang="es-MX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s-MX" sz="1100"/>
            </a:p>
          </xdr:txBody>
        </xdr:sp>
      </mc:Fallback>
    </mc:AlternateContent>
    <xdr:clientData/>
  </xdr:twoCellAnchor>
  <xdr:twoCellAnchor>
    <xdr:from>
      <xdr:col>0</xdr:col>
      <xdr:colOff>38100</xdr:colOff>
      <xdr:row>26</xdr:row>
      <xdr:rowOff>76200</xdr:rowOff>
    </xdr:from>
    <xdr:to>
      <xdr:col>2</xdr:col>
      <xdr:colOff>330349</xdr:colOff>
      <xdr:row>29</xdr:row>
      <xdr:rowOff>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26 CuadroTexto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 txBox="1"/>
          </xdr:nvSpPr>
          <xdr:spPr>
            <a:xfrm>
              <a:off x="38100" y="4838700"/>
              <a:ext cx="1301899" cy="4953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20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𝑉</m:t>
                    </m:r>
                    <m:r>
                      <a:rPr lang="es-MX" sz="1200" b="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s-MX" sz="12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MX" sz="1200" b="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𝑛</m:t>
                        </m:r>
                      </m:num>
                      <m:den>
                        <m:r>
                          <a:rPr lang="es-MX" sz="1200" b="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Cambria Math"/>
                            <a:cs typeface="+mn-cs"/>
                          </a:rPr>
                          <m:t>𝜑</m:t>
                        </m:r>
                      </m:den>
                    </m:f>
                    <m:r>
                      <a:rPr lang="es-MX" sz="1200" b="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</m:oMath>
                </m:oMathPara>
              </a14:m>
              <a:endParaRPr lang="es-MX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s-MX" sz="1100"/>
            </a:p>
          </xdr:txBody>
        </xdr:sp>
      </mc:Choice>
      <mc:Fallback xmlns="">
        <xdr:sp macro="" textlink="">
          <xdr:nvSpPr>
            <xdr:cNvPr id="10" name="26 CuadroTexto"/>
            <xdr:cNvSpPr txBox="1"/>
          </xdr:nvSpPr>
          <xdr:spPr>
            <a:xfrm>
              <a:off x="38100" y="4838700"/>
              <a:ext cx="1301899" cy="4953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MX" sz="12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𝑉</a:t>
              </a:r>
              <a:r>
                <a:rPr lang="es-MX" sz="12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=𝑛/</a:t>
              </a:r>
              <a:r>
                <a:rPr lang="es-MX" sz="1200" b="0" i="0">
                  <a:solidFill>
                    <a:schemeClr val="dk1"/>
                  </a:solidFill>
                  <a:effectLst/>
                  <a:latin typeface="Cambria Math"/>
                  <a:ea typeface="Cambria Math"/>
                  <a:cs typeface="+mn-cs"/>
                </a:rPr>
                <a:t>𝜑</a:t>
              </a:r>
              <a:r>
                <a:rPr lang="es-MX" sz="12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=</a:t>
              </a:r>
              <a:endParaRPr lang="es-MX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s-MX" sz="1100"/>
            </a:p>
          </xdr:txBody>
        </xdr:sp>
      </mc:Fallback>
    </mc:AlternateContent>
    <xdr:clientData/>
  </xdr:twoCellAnchor>
  <xdr:twoCellAnchor>
    <xdr:from>
      <xdr:col>4</xdr:col>
      <xdr:colOff>161925</xdr:colOff>
      <xdr:row>25</xdr:row>
      <xdr:rowOff>171450</xdr:rowOff>
    </xdr:from>
    <xdr:to>
      <xdr:col>5</xdr:col>
      <xdr:colOff>9524</xdr:colOff>
      <xdr:row>26</xdr:row>
      <xdr:rowOff>171450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26 CuadroTexto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/>
          </xdr:nvSpPr>
          <xdr:spPr>
            <a:xfrm>
              <a:off x="2390775" y="4743450"/>
              <a:ext cx="457199" cy="1905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20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𝑛</m:t>
                    </m:r>
                    <m:r>
                      <a:rPr lang="es-MX" sz="1200" b="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</m:oMath>
                </m:oMathPara>
              </a14:m>
              <a:endParaRPr lang="es-MX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s-MX" sz="1100"/>
            </a:p>
          </xdr:txBody>
        </xdr:sp>
      </mc:Choice>
      <mc:Fallback xmlns="">
        <xdr:sp macro="" textlink="">
          <xdr:nvSpPr>
            <xdr:cNvPr id="11" name="26 CuadroTexto"/>
            <xdr:cNvSpPr txBox="1"/>
          </xdr:nvSpPr>
          <xdr:spPr>
            <a:xfrm>
              <a:off x="2390775" y="4743450"/>
              <a:ext cx="457199" cy="1905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MX" sz="12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𝑛</a:t>
              </a:r>
              <a:r>
                <a:rPr lang="es-MX" sz="12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=</a:t>
              </a:r>
              <a:endParaRPr lang="es-MX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s-MX" sz="1100"/>
            </a:p>
          </xdr:txBody>
        </xdr:sp>
      </mc:Fallback>
    </mc:AlternateContent>
    <xdr:clientData/>
  </xdr:twoCellAnchor>
  <xdr:twoCellAnchor>
    <xdr:from>
      <xdr:col>4</xdr:col>
      <xdr:colOff>133350</xdr:colOff>
      <xdr:row>27</xdr:row>
      <xdr:rowOff>152399</xdr:rowOff>
    </xdr:from>
    <xdr:to>
      <xdr:col>4</xdr:col>
      <xdr:colOff>590549</xdr:colOff>
      <xdr:row>29</xdr:row>
      <xdr:rowOff>28574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26 CuadroTexto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>
              <a:off x="2362200" y="5105399"/>
              <a:ext cx="457199" cy="2571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200" i="1">
                        <a:solidFill>
                          <a:schemeClr val="dk1"/>
                        </a:solidFill>
                        <a:effectLst/>
                        <a:latin typeface="Cambria Math"/>
                        <a:ea typeface="Cambria Math"/>
                        <a:cs typeface="+mn-cs"/>
                      </a:rPr>
                      <m:t>𝜑</m:t>
                    </m:r>
                    <m:r>
                      <a:rPr lang="es-MX" sz="1200" b="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</m:oMath>
                </m:oMathPara>
              </a14:m>
              <a:endParaRPr lang="es-MX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s-MX" sz="1100"/>
            </a:p>
          </xdr:txBody>
        </xdr:sp>
      </mc:Choice>
      <mc:Fallback xmlns="">
        <xdr:sp macro="" textlink="">
          <xdr:nvSpPr>
            <xdr:cNvPr id="12" name="26 CuadroTexto"/>
            <xdr:cNvSpPr txBox="1"/>
          </xdr:nvSpPr>
          <xdr:spPr>
            <a:xfrm>
              <a:off x="2362200" y="5105399"/>
              <a:ext cx="457199" cy="2571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MX" sz="1200" i="0">
                  <a:solidFill>
                    <a:schemeClr val="dk1"/>
                  </a:solidFill>
                  <a:effectLst/>
                  <a:latin typeface="Cambria Math"/>
                  <a:ea typeface="Cambria Math"/>
                  <a:cs typeface="+mn-cs"/>
                </a:rPr>
                <a:t>𝜑</a:t>
              </a:r>
              <a:r>
                <a:rPr lang="es-MX" sz="12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=</a:t>
              </a:r>
              <a:endParaRPr lang="es-MX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s-MX" sz="1100"/>
            </a:p>
          </xdr:txBody>
        </xdr:sp>
      </mc:Fallback>
    </mc:AlternateContent>
    <xdr:clientData/>
  </xdr:twoCellAnchor>
  <xdr:twoCellAnchor>
    <xdr:from>
      <xdr:col>4</xdr:col>
      <xdr:colOff>200025</xdr:colOff>
      <xdr:row>21</xdr:row>
      <xdr:rowOff>152400</xdr:rowOff>
    </xdr:from>
    <xdr:to>
      <xdr:col>5</xdr:col>
      <xdr:colOff>47624</xdr:colOff>
      <xdr:row>22</xdr:row>
      <xdr:rowOff>152400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26 CuadroTexto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2428875" y="3838575"/>
              <a:ext cx="457199" cy="1905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200" i="1">
                        <a:solidFill>
                          <a:schemeClr val="dk1"/>
                        </a:solidFill>
                        <a:effectLst/>
                        <a:latin typeface="Cambria Math"/>
                        <a:ea typeface="Cambria Math"/>
                        <a:cs typeface="+mn-cs"/>
                      </a:rPr>
                      <m:t>∈</m:t>
                    </m:r>
                    <m:r>
                      <a:rPr lang="es-MX" sz="1200" b="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</m:oMath>
                </m:oMathPara>
              </a14:m>
              <a:endParaRPr lang="es-MX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s-MX" sz="1100"/>
            </a:p>
          </xdr:txBody>
        </xdr:sp>
      </mc:Choice>
      <mc:Fallback xmlns="">
        <xdr:sp macro="" textlink="">
          <xdr:nvSpPr>
            <xdr:cNvPr id="13" name="26 CuadroTexto"/>
            <xdr:cNvSpPr txBox="1"/>
          </xdr:nvSpPr>
          <xdr:spPr>
            <a:xfrm>
              <a:off x="2428875" y="3838575"/>
              <a:ext cx="457199" cy="1905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MX" sz="1200" i="0">
                  <a:solidFill>
                    <a:schemeClr val="dk1"/>
                  </a:solidFill>
                  <a:effectLst/>
                  <a:latin typeface="Cambria Math"/>
                  <a:ea typeface="Cambria Math"/>
                  <a:cs typeface="+mn-cs"/>
                </a:rPr>
                <a:t>∈</a:t>
              </a:r>
              <a:r>
                <a:rPr lang="es-MX" sz="12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=</a:t>
              </a:r>
              <a:endParaRPr lang="es-MX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s-MX" sz="1100"/>
            </a:p>
          </xdr:txBody>
        </xdr:sp>
      </mc:Fallback>
    </mc:AlternateContent>
    <xdr:clientData/>
  </xdr:twoCellAnchor>
  <xdr:oneCellAnchor>
    <xdr:from>
      <xdr:col>11</xdr:col>
      <xdr:colOff>104775</xdr:colOff>
      <xdr:row>11</xdr:row>
      <xdr:rowOff>152399</xdr:rowOff>
    </xdr:from>
    <xdr:ext cx="1943100" cy="6124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1 CuadroTexto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6391275" y="2162174"/>
              <a:ext cx="1943100" cy="6124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MX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MX" sz="1200" b="0" i="1">
                            <a:latin typeface="Cambria Math"/>
                          </a:rPr>
                          <m:t>h</m:t>
                        </m:r>
                      </m:e>
                      <m:sub>
                        <m:r>
                          <a:rPr lang="es-MX" sz="1200" b="0" i="1">
                            <a:latin typeface="Cambria Math"/>
                          </a:rPr>
                          <m:t>𝑓</m:t>
                        </m:r>
                      </m:sub>
                    </m:sSub>
                    <m:r>
                      <a:rPr lang="es-MX" sz="1200" b="0" i="1">
                        <a:latin typeface="Cambria Math"/>
                      </a:rPr>
                      <m:t>= </m:t>
                    </m:r>
                    <m:f>
                      <m:fPr>
                        <m:ctrlPr>
                          <a:rPr lang="es-MX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MX" sz="1200" b="0" i="1">
                            <a:latin typeface="Cambria Math"/>
                          </a:rPr>
                          <m:t>10.674</m:t>
                        </m:r>
                        <m:r>
                          <a:rPr lang="es-MX" sz="1200" b="0" i="1">
                            <a:latin typeface="Cambria Math"/>
                          </a:rPr>
                          <m:t>𝐿</m:t>
                        </m:r>
                        <m:sSup>
                          <m:sSup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MX" sz="12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MX" sz="12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r>
                                      <a:rPr lang="es-MX" sz="1200" b="0" i="1">
                                        <a:latin typeface="Cambria Math"/>
                                      </a:rPr>
                                      <m:t>𝑄</m:t>
                                    </m:r>
                                  </m:num>
                                  <m:den>
                                    <m:r>
                                      <a:rPr lang="es-MX" sz="1200" b="0" i="1">
                                        <a:latin typeface="Cambria Math"/>
                                      </a:rPr>
                                      <m:t>𝑐</m:t>
                                    </m:r>
                                  </m:den>
                                </m:f>
                              </m:e>
                            </m:d>
                          </m:e>
                          <m:sup>
                            <m:r>
                              <a:rPr lang="es-MX" sz="1200" b="0" i="1">
                                <a:latin typeface="Cambria Math"/>
                              </a:rPr>
                              <m:t>1.852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MX" sz="1200" b="0" i="1">
                                <a:latin typeface="Cambria Math"/>
                              </a:rPr>
                              <m:t>Ø</m:t>
                            </m:r>
                          </m:e>
                          <m:sup>
                            <m:r>
                              <a:rPr lang="es-MX" sz="1200" b="0" i="1">
                                <a:latin typeface="Cambria Math"/>
                              </a:rPr>
                              <m:t>4.87</m:t>
                            </m:r>
                          </m:sup>
                        </m:sSup>
                      </m:den>
                    </m:f>
                    <m:r>
                      <a:rPr lang="es-MX" sz="12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14" name="1 CuadroTexto"/>
            <xdr:cNvSpPr txBox="1"/>
          </xdr:nvSpPr>
          <xdr:spPr>
            <a:xfrm>
              <a:off x="6391275" y="2162174"/>
              <a:ext cx="1943100" cy="6124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s-MX" sz="1200" b="0" i="0">
                  <a:latin typeface="Cambria Math"/>
                </a:rPr>
                <a:t>ℎ_𝑓=  (10.674𝐿(𝑄/𝑐)^1.852)/Ø^4.87 =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10</xdr:col>
      <xdr:colOff>165067</xdr:colOff>
      <xdr:row>19</xdr:row>
      <xdr:rowOff>156051</xdr:rowOff>
    </xdr:from>
    <xdr:ext cx="1339883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 txBox="1"/>
          </xdr:nvSpPr>
          <xdr:spPr>
            <a:xfrm>
              <a:off x="6108667" y="3470751"/>
              <a:ext cx="1339883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0" i="1">
                        <a:latin typeface="Cambria Math"/>
                      </a:rPr>
                      <m:t>𝑐</m:t>
                    </m:r>
                    <m:r>
                      <a:rPr lang="es-MX" sz="1100" i="1">
                        <a:latin typeface="Cambria Math"/>
                      </a:rPr>
                      <m:t>=</m:t>
                    </m:r>
                    <m:r>
                      <a:rPr lang="es-MX" sz="1100" b="0" i="1">
                        <a:latin typeface="Cambria Math"/>
                      </a:rPr>
                      <m:t>104+0.17</m:t>
                    </m:r>
                    <m:r>
                      <a:rPr lang="es-MX" sz="1100" b="0" i="1">
                        <a:latin typeface="Cambria Math"/>
                      </a:rPr>
                      <m:t>𝐷</m:t>
                    </m:r>
                    <m:r>
                      <a:rPr lang="es-MX" sz="1100" b="0" i="1">
                        <a:latin typeface="Cambria Math"/>
                      </a:rPr>
                      <m:t>=</m:t>
                    </m:r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5" name="TextBox 14"/>
            <xdr:cNvSpPr txBox="1"/>
          </xdr:nvSpPr>
          <xdr:spPr>
            <a:xfrm>
              <a:off x="6108667" y="3470751"/>
              <a:ext cx="1339883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s-MX" sz="1100" b="0" i="0">
                  <a:latin typeface="Cambria Math"/>
                </a:rPr>
                <a:t>𝑐</a:t>
              </a:r>
              <a:r>
                <a:rPr lang="es-MX" sz="1100" i="0">
                  <a:latin typeface="Cambria Math"/>
                </a:rPr>
                <a:t>=</a:t>
              </a:r>
              <a:r>
                <a:rPr lang="es-MX" sz="1100" b="0" i="0">
                  <a:latin typeface="Cambria Math"/>
                </a:rPr>
                <a:t>104+0.17𝐷=</a:t>
              </a:r>
              <a:endParaRPr lang="es-MX" sz="1100"/>
            </a:p>
          </xdr:txBody>
        </xdr:sp>
      </mc:Fallback>
    </mc:AlternateContent>
    <xdr:clientData/>
  </xdr:oneCellAnchor>
  <xdr:twoCellAnchor>
    <xdr:from>
      <xdr:col>10</xdr:col>
      <xdr:colOff>200025</xdr:colOff>
      <xdr:row>16</xdr:row>
      <xdr:rowOff>152400</xdr:rowOff>
    </xdr:from>
    <xdr:to>
      <xdr:col>11</xdr:col>
      <xdr:colOff>47624</xdr:colOff>
      <xdr:row>17</xdr:row>
      <xdr:rowOff>171450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26 CuadroTexto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 txBox="1"/>
          </xdr:nvSpPr>
          <xdr:spPr>
            <a:xfrm>
              <a:off x="6829425" y="3848100"/>
              <a:ext cx="457199" cy="2095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200" b="0" i="1">
                        <a:solidFill>
                          <a:schemeClr val="dk1"/>
                        </a:solidFill>
                        <a:effectLst/>
                        <a:latin typeface="Cambria Math"/>
                        <a:ea typeface="Cambria Math"/>
                        <a:cs typeface="+mn-cs"/>
                      </a:rPr>
                      <m:t>𝑐</m:t>
                    </m:r>
                    <m:r>
                      <a:rPr lang="es-MX" sz="1200" b="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</m:oMath>
                </m:oMathPara>
              </a14:m>
              <a:endParaRPr lang="es-MX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s-MX" sz="1100"/>
            </a:p>
          </xdr:txBody>
        </xdr:sp>
      </mc:Choice>
      <mc:Fallback xmlns="">
        <xdr:sp macro="" textlink="">
          <xdr:nvSpPr>
            <xdr:cNvPr id="16" name="26 CuadroTexto"/>
            <xdr:cNvSpPr txBox="1"/>
          </xdr:nvSpPr>
          <xdr:spPr>
            <a:xfrm>
              <a:off x="6829425" y="3848100"/>
              <a:ext cx="457199" cy="2095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MX" sz="1200" b="0" i="0">
                  <a:solidFill>
                    <a:schemeClr val="dk1"/>
                  </a:solidFill>
                  <a:effectLst/>
                  <a:latin typeface="Cambria Math"/>
                  <a:ea typeface="Cambria Math"/>
                  <a:cs typeface="+mn-cs"/>
                </a:rPr>
                <a:t>𝑐</a:t>
              </a:r>
              <a:r>
                <a:rPr lang="es-MX" sz="12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=</a:t>
              </a:r>
              <a:endParaRPr lang="es-MX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s-MX" sz="1100"/>
            </a:p>
          </xdr:txBody>
        </xdr:sp>
      </mc:Fallback>
    </mc:AlternateContent>
    <xdr:clientData/>
  </xdr:twoCellAnchor>
  <xdr:twoCellAnchor>
    <xdr:from>
      <xdr:col>11</xdr:col>
      <xdr:colOff>381001</xdr:colOff>
      <xdr:row>18</xdr:row>
      <xdr:rowOff>76200</xdr:rowOff>
    </xdr:from>
    <xdr:to>
      <xdr:col>12</xdr:col>
      <xdr:colOff>76201</xdr:colOff>
      <xdr:row>19</xdr:row>
      <xdr:rowOff>104775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667501" y="3429000"/>
          <a:ext cx="30480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ó</a:t>
          </a:r>
        </a:p>
      </xdr:txBody>
    </xdr:sp>
    <xdr:clientData/>
  </xdr:twoCellAnchor>
  <xdr:oneCellAnchor>
    <xdr:from>
      <xdr:col>1</xdr:col>
      <xdr:colOff>695325</xdr:colOff>
      <xdr:row>48</xdr:row>
      <xdr:rowOff>47625</xdr:rowOff>
    </xdr:from>
    <xdr:ext cx="1314450" cy="49526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1 CuadroTexto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 txBox="1"/>
          </xdr:nvSpPr>
          <xdr:spPr>
            <a:xfrm>
              <a:off x="828675" y="9153525"/>
              <a:ext cx="1314450" cy="495264"/>
            </a:xfrm>
            <a:prstGeom prst="rect">
              <a:avLst/>
            </a:prstGeom>
            <a:noFill/>
            <a:ln>
              <a:solidFill>
                <a:schemeClr val="accent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MX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MX" sz="1200" b="0" i="1">
                            <a:latin typeface="Cambria Math"/>
                          </a:rPr>
                          <m:t>h</m:t>
                        </m:r>
                      </m:e>
                      <m:sub>
                        <m:r>
                          <a:rPr lang="es-MX" sz="1200" b="0" i="1">
                            <a:latin typeface="Cambria Math"/>
                          </a:rPr>
                          <m:t>𝑓</m:t>
                        </m:r>
                      </m:sub>
                    </m:sSub>
                    <m:r>
                      <a:rPr lang="es-MX" sz="1200" b="0" i="1">
                        <a:latin typeface="Cambria Math"/>
                      </a:rPr>
                      <m:t>=</m:t>
                    </m:r>
                    <m:r>
                      <a:rPr lang="es-MX" sz="1200" b="0" i="1">
                        <a:latin typeface="Cambria Math"/>
                      </a:rPr>
                      <m:t>𝐾</m:t>
                    </m:r>
                    <m:r>
                      <a:rPr lang="es-MX" sz="1200" b="0" i="1">
                        <a:latin typeface="Cambria Math"/>
                      </a:rPr>
                      <m:t> </m:t>
                    </m:r>
                    <m:f>
                      <m:fPr>
                        <m:ctrlPr>
                          <a:rPr lang="es-MX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MX" sz="1200" b="0" i="1">
                                <a:latin typeface="Cambria Math"/>
                              </a:rPr>
                              <m:t>𝑣</m:t>
                            </m:r>
                          </m:e>
                          <m:sup>
                            <m:r>
                              <a:rPr lang="es-MX" sz="12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a:rPr lang="es-MX" sz="1200" b="0" i="1">
                            <a:latin typeface="Cambria Math"/>
                          </a:rPr>
                          <m:t>2</m:t>
                        </m:r>
                        <m:r>
                          <a:rPr lang="es-MX" sz="1200" b="0" i="1">
                            <a:latin typeface="Cambria Math"/>
                          </a:rPr>
                          <m:t>𝑔</m:t>
                        </m:r>
                      </m:den>
                    </m:f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21" name="1 CuadroTexto"/>
            <xdr:cNvSpPr txBox="1"/>
          </xdr:nvSpPr>
          <xdr:spPr>
            <a:xfrm>
              <a:off x="828675" y="9153525"/>
              <a:ext cx="1314450" cy="495264"/>
            </a:xfrm>
            <a:prstGeom prst="rect">
              <a:avLst/>
            </a:prstGeom>
            <a:noFill/>
            <a:ln>
              <a:solidFill>
                <a:schemeClr val="accent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s-MX" sz="1200" b="0" i="0">
                  <a:latin typeface="Cambria Math"/>
                </a:rPr>
                <a:t>ℎ_𝑓=𝐾  𝑣^2/2𝑔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1</xdr:col>
      <xdr:colOff>657225</xdr:colOff>
      <xdr:row>50</xdr:row>
      <xdr:rowOff>180975</xdr:rowOff>
    </xdr:from>
    <xdr:ext cx="1314450" cy="44172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1 CuadroTexto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 txBox="1"/>
          </xdr:nvSpPr>
          <xdr:spPr>
            <a:xfrm>
              <a:off x="790575" y="9667875"/>
              <a:ext cx="1314450" cy="4417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200" b="0" i="1">
                        <a:latin typeface="Cambria Math"/>
                      </a:rPr>
                      <m:t>𝐾</m:t>
                    </m:r>
                    <m:r>
                      <a:rPr lang="es-MX" sz="12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es-MX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MX" sz="1200" b="0" i="1">
                            <a:latin typeface="Cambria Math"/>
                          </a:rPr>
                          <m:t>𝑙𝑒</m:t>
                        </m:r>
                      </m:num>
                      <m:den>
                        <m:r>
                          <a:rPr lang="es-MX" sz="1200" b="0" i="1">
                            <a:latin typeface="Cambria Math"/>
                          </a:rPr>
                          <m:t>𝐷</m:t>
                        </m:r>
                      </m:den>
                    </m:f>
                    <m:r>
                      <a:rPr lang="es-MX" sz="1200" b="0" i="1">
                        <a:latin typeface="Cambria Math"/>
                      </a:rPr>
                      <m:t>𝑓</m:t>
                    </m:r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22" name="1 CuadroTexto"/>
            <xdr:cNvSpPr txBox="1"/>
          </xdr:nvSpPr>
          <xdr:spPr>
            <a:xfrm>
              <a:off x="790575" y="9667875"/>
              <a:ext cx="1314450" cy="4417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s-MX" sz="1200" b="0" i="0">
                  <a:latin typeface="Cambria Math"/>
                </a:rPr>
                <a:t>𝐾=𝑙𝑒/𝐷 𝑓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3</xdr:col>
      <xdr:colOff>76200</xdr:colOff>
      <xdr:row>53</xdr:row>
      <xdr:rowOff>95250</xdr:rowOff>
    </xdr:from>
    <xdr:ext cx="476250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1 CuadroTexto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 txBox="1"/>
          </xdr:nvSpPr>
          <xdr:spPr>
            <a:xfrm>
              <a:off x="1695450" y="10153650"/>
              <a:ext cx="476250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s-MX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MX" sz="1200" b="0" i="1">
                            <a:latin typeface="Cambria Math"/>
                          </a:rPr>
                          <m:t>𝑙𝑒</m:t>
                        </m:r>
                      </m:num>
                      <m:den>
                        <m:r>
                          <a:rPr lang="es-MX" sz="1200" b="0" i="1">
                            <a:latin typeface="Cambria Math"/>
                          </a:rPr>
                          <m:t>𝐷</m:t>
                        </m:r>
                      </m:den>
                    </m:f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23" name="1 CuadroTexto"/>
            <xdr:cNvSpPr txBox="1"/>
          </xdr:nvSpPr>
          <xdr:spPr>
            <a:xfrm>
              <a:off x="1695450" y="10153650"/>
              <a:ext cx="476250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s-MX" sz="1200" b="0" i="0">
                  <a:latin typeface="Cambria Math"/>
                </a:rPr>
                <a:t>𝑙𝑒∕𝐷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4</xdr:col>
      <xdr:colOff>238125</xdr:colOff>
      <xdr:row>53</xdr:row>
      <xdr:rowOff>66675</xdr:rowOff>
    </xdr:from>
    <xdr:ext cx="20955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 txBox="1"/>
          </xdr:nvSpPr>
          <xdr:spPr>
            <a:xfrm>
              <a:off x="2466975" y="10125075"/>
              <a:ext cx="20955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0" i="1">
                        <a:latin typeface="Cambria Math"/>
                      </a:rPr>
                      <m:t>𝑓</m:t>
                    </m:r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24" name="TextBox 23"/>
            <xdr:cNvSpPr txBox="1"/>
          </xdr:nvSpPr>
          <xdr:spPr>
            <a:xfrm>
              <a:off x="2466975" y="10125075"/>
              <a:ext cx="20955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MX" sz="1100" b="0" i="0">
                  <a:latin typeface="Cambria Math"/>
                </a:rPr>
                <a:t>𝑓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5</xdr:col>
      <xdr:colOff>104775</xdr:colOff>
      <xdr:row>53</xdr:row>
      <xdr:rowOff>89633</xdr:rowOff>
    </xdr:from>
    <xdr:ext cx="209550" cy="21864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 txBox="1"/>
          </xdr:nvSpPr>
          <xdr:spPr>
            <a:xfrm>
              <a:off x="2943225" y="10148033"/>
              <a:ext cx="209550" cy="2186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0" i="1">
                        <a:latin typeface="Cambria Math"/>
                      </a:rPr>
                      <m:t>𝐾</m:t>
                    </m:r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25" name="TextBox 24"/>
            <xdr:cNvSpPr txBox="1"/>
          </xdr:nvSpPr>
          <xdr:spPr>
            <a:xfrm>
              <a:off x="2943225" y="10148033"/>
              <a:ext cx="209550" cy="2186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MX" sz="1100" b="0" i="0">
                  <a:latin typeface="Cambria Math"/>
                </a:rPr>
                <a:t>𝐾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6</xdr:col>
      <xdr:colOff>257174</xdr:colOff>
      <xdr:row>53</xdr:row>
      <xdr:rowOff>52387</xdr:rowOff>
    </xdr:from>
    <xdr:ext cx="295275" cy="2754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 txBox="1"/>
          </xdr:nvSpPr>
          <xdr:spPr>
            <a:xfrm>
              <a:off x="3762374" y="10110787"/>
              <a:ext cx="295275" cy="2754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MX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MX" sz="1100" b="0" i="1">
                            <a:latin typeface="Cambria Math"/>
                          </a:rPr>
                          <m:t>h</m:t>
                        </m:r>
                      </m:e>
                      <m:sub>
                        <m:r>
                          <a:rPr lang="es-MX" sz="1100" b="0" i="1">
                            <a:latin typeface="Cambria Math"/>
                          </a:rPr>
                          <m:t>𝑓</m:t>
                        </m:r>
                      </m:sub>
                    </m:sSub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26" name="TextBox 25"/>
            <xdr:cNvSpPr txBox="1"/>
          </xdr:nvSpPr>
          <xdr:spPr>
            <a:xfrm>
              <a:off x="3762374" y="10110787"/>
              <a:ext cx="295275" cy="2754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MX" sz="1100" b="0" i="0">
                  <a:latin typeface="Cambria Math"/>
                </a:rPr>
                <a:t>ℎ_𝑓</a:t>
              </a:r>
              <a:endParaRPr lang="es-MX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showGridLines="0" tabSelected="1" topLeftCell="A10" zoomScale="130" zoomScaleNormal="130" workbookViewId="0">
      <selection activeCell="C11" sqref="C11"/>
    </sheetView>
  </sheetViews>
  <sheetFormatPr baseColWidth="10" defaultColWidth="9.140625" defaultRowHeight="15" x14ac:dyDescent="0.25"/>
  <cols>
    <col min="1" max="1" width="2" customWidth="1"/>
    <col min="2" max="2" width="11.7109375" customWidth="1"/>
    <col min="3" max="3" width="11.5703125" customWidth="1"/>
    <col min="5" max="5" width="12" customWidth="1"/>
    <col min="6" max="6" width="10" bestFit="1" customWidth="1"/>
    <col min="7" max="7" width="9.85546875" customWidth="1"/>
    <col min="8" max="8" width="10" bestFit="1" customWidth="1"/>
    <col min="10" max="10" width="4" customWidth="1"/>
    <col min="11" max="11" width="10.28515625" customWidth="1"/>
  </cols>
  <sheetData>
    <row r="1" spans="1:17" ht="5.25" customHeight="1" thickBot="1" x14ac:dyDescent="0.3">
      <c r="A1" s="1"/>
      <c r="B1" s="1"/>
      <c r="C1" s="1"/>
      <c r="D1" s="1"/>
      <c r="E1" s="1"/>
      <c r="F1" s="1"/>
      <c r="G1" s="1"/>
      <c r="H1" s="1"/>
      <c r="I1" s="20"/>
    </row>
    <row r="2" spans="1:17" ht="15.75" thickTop="1" x14ac:dyDescent="0.25">
      <c r="A2" s="1"/>
      <c r="B2" s="16" t="s">
        <v>4</v>
      </c>
      <c r="C2" s="17"/>
      <c r="D2" s="17"/>
      <c r="E2" s="17"/>
      <c r="F2" s="17"/>
      <c r="G2" s="17"/>
      <c r="H2" s="17"/>
      <c r="I2" s="18"/>
      <c r="P2" t="s">
        <v>51</v>
      </c>
      <c r="Q2">
        <v>45</v>
      </c>
    </row>
    <row r="3" spans="1:17" x14ac:dyDescent="0.25">
      <c r="A3" s="1"/>
      <c r="B3" s="19"/>
      <c r="C3" s="27">
        <v>15000</v>
      </c>
      <c r="D3" s="1" t="s">
        <v>32</v>
      </c>
      <c r="E3" s="1"/>
      <c r="F3" s="1"/>
      <c r="G3" s="1"/>
      <c r="H3" s="1"/>
      <c r="I3" s="20"/>
      <c r="P3" t="s">
        <v>52</v>
      </c>
      <c r="Q3">
        <v>48.5</v>
      </c>
    </row>
    <row r="4" spans="1:17" x14ac:dyDescent="0.25">
      <c r="A4" s="1"/>
      <c r="B4" s="19"/>
      <c r="C4" s="1">
        <f>+C3/1000</f>
        <v>15</v>
      </c>
      <c r="D4" s="1" t="s">
        <v>3</v>
      </c>
      <c r="E4" s="1"/>
      <c r="F4" s="1"/>
      <c r="G4" s="1"/>
      <c r="H4" s="1"/>
      <c r="I4" s="20"/>
      <c r="O4" t="s">
        <v>53</v>
      </c>
      <c r="P4" t="s">
        <v>54</v>
      </c>
    </row>
    <row r="5" spans="1:17" x14ac:dyDescent="0.25">
      <c r="A5" s="1"/>
      <c r="B5" s="19" t="s">
        <v>5</v>
      </c>
      <c r="C5" s="1"/>
      <c r="D5" s="1"/>
      <c r="E5" s="1"/>
      <c r="F5" s="1"/>
      <c r="G5" s="1"/>
      <c r="H5" s="1" t="s">
        <v>57</v>
      </c>
      <c r="I5" s="20"/>
      <c r="L5" s="19" t="s">
        <v>47</v>
      </c>
      <c r="M5" s="1"/>
      <c r="N5" s="33">
        <v>100</v>
      </c>
    </row>
    <row r="6" spans="1:17" x14ac:dyDescent="0.25">
      <c r="A6" s="1"/>
      <c r="B6" s="19"/>
      <c r="C6" s="27">
        <v>96</v>
      </c>
      <c r="D6" s="1" t="s">
        <v>6</v>
      </c>
      <c r="E6" s="1" t="s">
        <v>55</v>
      </c>
      <c r="F6" s="1">
        <v>84</v>
      </c>
      <c r="G6" s="1" t="s">
        <v>0</v>
      </c>
      <c r="H6" s="34" t="s">
        <v>59</v>
      </c>
      <c r="I6" s="20"/>
      <c r="L6" s="19" t="s">
        <v>46</v>
      </c>
      <c r="M6" s="1"/>
      <c r="N6" s="33">
        <v>45</v>
      </c>
      <c r="O6">
        <v>2</v>
      </c>
      <c r="P6">
        <f>+O6*N6</f>
        <v>90</v>
      </c>
    </row>
    <row r="7" spans="1:17" x14ac:dyDescent="0.25">
      <c r="A7" s="1"/>
      <c r="B7" s="19"/>
      <c r="C7" s="1">
        <f>+C6*25.4/1000</f>
        <v>2.4383999999999997</v>
      </c>
      <c r="D7" s="1" t="s">
        <v>0</v>
      </c>
      <c r="E7" s="1" t="s">
        <v>56</v>
      </c>
      <c r="F7" s="1">
        <v>312</v>
      </c>
      <c r="G7" s="1" t="s">
        <v>0</v>
      </c>
      <c r="H7" s="34" t="s">
        <v>58</v>
      </c>
      <c r="I7" s="20"/>
      <c r="L7" s="19" t="s">
        <v>49</v>
      </c>
      <c r="M7" s="1"/>
      <c r="N7" s="33">
        <v>30</v>
      </c>
      <c r="O7">
        <v>2</v>
      </c>
      <c r="P7">
        <f t="shared" ref="P7:P9" si="0">+O7*N7</f>
        <v>60</v>
      </c>
    </row>
    <row r="8" spans="1:17" x14ac:dyDescent="0.25">
      <c r="A8" s="1"/>
      <c r="B8" s="19"/>
      <c r="C8" s="1">
        <f>+PI()*C7^2/4</f>
        <v>4.6698161273625383</v>
      </c>
      <c r="D8" s="1" t="s">
        <v>2</v>
      </c>
      <c r="E8" s="1"/>
      <c r="F8" s="1"/>
      <c r="G8" s="1"/>
      <c r="H8" s="1"/>
      <c r="I8" s="20"/>
      <c r="L8" s="19" t="s">
        <v>48</v>
      </c>
      <c r="M8" s="1"/>
      <c r="N8" s="33">
        <v>16</v>
      </c>
      <c r="O8">
        <v>6</v>
      </c>
      <c r="P8">
        <f t="shared" si="0"/>
        <v>96</v>
      </c>
    </row>
    <row r="9" spans="1:17" x14ac:dyDescent="0.25">
      <c r="A9" s="1"/>
      <c r="B9" s="19"/>
      <c r="C9" s="21">
        <f>+C4/C8</f>
        <v>3.2121179059081792</v>
      </c>
      <c r="D9" s="1" t="s">
        <v>1</v>
      </c>
      <c r="E9" s="1"/>
      <c r="F9" s="1"/>
      <c r="G9" s="1"/>
      <c r="H9" s="1"/>
      <c r="I9" s="20"/>
      <c r="L9" s="19" t="s">
        <v>50</v>
      </c>
      <c r="M9" s="1"/>
      <c r="N9" s="33">
        <v>20</v>
      </c>
      <c r="O9">
        <v>3</v>
      </c>
      <c r="P9">
        <f t="shared" si="0"/>
        <v>60</v>
      </c>
    </row>
    <row r="10" spans="1:17" ht="15.75" thickBot="1" x14ac:dyDescent="0.3">
      <c r="A10" s="1"/>
      <c r="B10" s="24"/>
      <c r="C10" s="30">
        <v>84</v>
      </c>
      <c r="D10" s="25" t="s">
        <v>0</v>
      </c>
      <c r="E10" s="25"/>
      <c r="F10" s="25"/>
      <c r="G10" s="25"/>
      <c r="H10" s="25"/>
      <c r="I10" s="26"/>
      <c r="P10">
        <f>SUM(P5:P9)</f>
        <v>306</v>
      </c>
    </row>
    <row r="11" spans="1:17" ht="16.5" thickTop="1" thickBot="1" x14ac:dyDescent="0.3">
      <c r="A11" s="1"/>
      <c r="B11" s="31"/>
      <c r="C11" s="32"/>
      <c r="D11" s="31"/>
      <c r="E11" s="31"/>
      <c r="F11" s="31"/>
      <c r="G11" s="31"/>
      <c r="H11" s="31"/>
      <c r="I11" s="31"/>
    </row>
    <row r="12" spans="1:17" ht="15.75" thickTop="1" x14ac:dyDescent="0.25">
      <c r="A12" s="1"/>
      <c r="B12" s="16" t="s">
        <v>30</v>
      </c>
      <c r="C12" s="17"/>
      <c r="D12" s="17"/>
      <c r="E12" s="17"/>
      <c r="F12" s="17"/>
      <c r="G12" s="17"/>
      <c r="H12" s="17"/>
      <c r="I12" s="18"/>
      <c r="K12" s="16" t="s">
        <v>33</v>
      </c>
      <c r="L12" s="17"/>
      <c r="M12" s="17"/>
      <c r="N12" s="17"/>
      <c r="O12" s="17"/>
      <c r="P12" s="17"/>
      <c r="Q12" s="18"/>
    </row>
    <row r="13" spans="1:17" x14ac:dyDescent="0.25">
      <c r="A13" s="1"/>
      <c r="B13" s="28"/>
      <c r="C13" s="4"/>
      <c r="D13" s="5"/>
      <c r="E13" s="5"/>
      <c r="F13" s="6"/>
      <c r="G13" s="1"/>
      <c r="H13" s="1"/>
      <c r="I13" s="20"/>
      <c r="K13" s="19"/>
      <c r="L13" s="4"/>
      <c r="M13" s="5"/>
      <c r="N13" s="5"/>
      <c r="O13" s="5"/>
      <c r="P13" s="6"/>
      <c r="Q13" s="20"/>
    </row>
    <row r="14" spans="1:17" x14ac:dyDescent="0.25">
      <c r="A14" s="1"/>
      <c r="B14" s="28"/>
      <c r="C14" s="7"/>
      <c r="D14" s="8"/>
      <c r="E14" s="13">
        <f>+(E18*L*v^2)/(C7*2*9.81)</f>
        <v>0.15101799504395758</v>
      </c>
      <c r="F14" s="9" t="s">
        <v>0</v>
      </c>
      <c r="G14" s="1"/>
      <c r="H14" s="1"/>
      <c r="I14" s="20"/>
      <c r="K14" s="19"/>
      <c r="L14" s="7"/>
      <c r="M14" s="8"/>
      <c r="N14" s="13"/>
      <c r="O14" s="13">
        <f>+(10.674*L*(C4/L18)^1.852)/(C7^4.871)</f>
        <v>0.1640658809257593</v>
      </c>
      <c r="P14" s="9" t="s">
        <v>0</v>
      </c>
      <c r="Q14" s="20"/>
    </row>
    <row r="15" spans="1:17" x14ac:dyDescent="0.25">
      <c r="A15" s="1"/>
      <c r="B15" s="28"/>
      <c r="C15" s="10"/>
      <c r="D15" s="11"/>
      <c r="E15" s="11"/>
      <c r="F15" s="12"/>
      <c r="G15" s="1"/>
      <c r="H15" s="1"/>
      <c r="I15" s="20"/>
      <c r="K15" s="19"/>
      <c r="L15" s="10"/>
      <c r="M15" s="11"/>
      <c r="N15" s="11"/>
      <c r="O15" s="11"/>
      <c r="P15" s="12"/>
      <c r="Q15" s="20"/>
    </row>
    <row r="16" spans="1:17" x14ac:dyDescent="0.25">
      <c r="A16" s="1"/>
      <c r="B16" s="19" t="s">
        <v>31</v>
      </c>
      <c r="C16" s="1"/>
      <c r="D16" s="1"/>
      <c r="E16" s="1"/>
      <c r="F16" s="1"/>
      <c r="G16" s="1"/>
      <c r="H16" s="1"/>
      <c r="I16" s="20"/>
      <c r="K16" s="19"/>
      <c r="L16" s="1"/>
      <c r="M16" s="1"/>
      <c r="N16" s="1"/>
      <c r="O16" s="1"/>
      <c r="P16" s="1"/>
      <c r="Q16" s="20"/>
    </row>
    <row r="17" spans="1:17" x14ac:dyDescent="0.25">
      <c r="A17" s="1"/>
      <c r="B17" s="19"/>
      <c r="C17" s="1"/>
      <c r="D17" s="1"/>
      <c r="E17" s="1"/>
      <c r="F17" s="1"/>
      <c r="G17" s="1"/>
      <c r="H17" s="1"/>
      <c r="I17" s="20"/>
      <c r="K17" s="19" t="s">
        <v>41</v>
      </c>
      <c r="L17" s="1"/>
      <c r="M17" s="1"/>
      <c r="N17" s="1"/>
      <c r="O17" s="1"/>
      <c r="P17" s="1"/>
      <c r="Q17" s="20"/>
    </row>
    <row r="18" spans="1:17" x14ac:dyDescent="0.25">
      <c r="A18" s="1"/>
      <c r="B18" s="19"/>
      <c r="C18" s="1"/>
      <c r="D18" s="1"/>
      <c r="E18" s="1">
        <f>0.25/(LOG((1/(3.7*(C7/F23)))+(5.74/C24^0.9)))^2</f>
        <v>8.3362438505679062E-3</v>
      </c>
      <c r="F18" s="1"/>
      <c r="G18" s="1"/>
      <c r="H18" s="1"/>
      <c r="I18" s="20"/>
      <c r="K18" s="19"/>
      <c r="L18" s="27">
        <v>150</v>
      </c>
      <c r="M18" s="1" t="s">
        <v>44</v>
      </c>
      <c r="N18" s="1"/>
      <c r="O18" s="1"/>
      <c r="P18" s="1"/>
      <c r="Q18" s="20"/>
    </row>
    <row r="19" spans="1:17" x14ac:dyDescent="0.25">
      <c r="A19" s="1"/>
      <c r="B19" s="19"/>
      <c r="C19" s="1"/>
      <c r="D19" s="1"/>
      <c r="E19" s="1"/>
      <c r="F19" s="1"/>
      <c r="G19" s="1"/>
      <c r="H19" s="1"/>
      <c r="I19" s="20"/>
      <c r="K19" s="19"/>
      <c r="L19" s="1"/>
      <c r="M19" s="1"/>
      <c r="N19" s="1"/>
      <c r="O19" s="1"/>
      <c r="P19" s="1"/>
      <c r="Q19" s="20"/>
    </row>
    <row r="20" spans="1:17" x14ac:dyDescent="0.25">
      <c r="A20" s="1"/>
      <c r="B20" s="19"/>
      <c r="C20" s="1"/>
      <c r="D20" s="1"/>
      <c r="E20" s="1"/>
      <c r="F20" s="1"/>
      <c r="G20" s="1"/>
      <c r="H20" s="1"/>
      <c r="I20" s="20"/>
      <c r="K20" s="19"/>
      <c r="L20" s="1"/>
      <c r="M20" s="1"/>
      <c r="N20" s="1"/>
      <c r="O20" s="1"/>
      <c r="P20" s="1"/>
      <c r="Q20" s="20"/>
    </row>
    <row r="21" spans="1:17" x14ac:dyDescent="0.25">
      <c r="A21" s="1"/>
      <c r="B21" s="19"/>
      <c r="C21" s="1"/>
      <c r="D21" s="1"/>
      <c r="E21" s="1"/>
      <c r="F21" s="1"/>
      <c r="G21" s="1"/>
      <c r="H21" s="1"/>
      <c r="I21" s="20"/>
      <c r="K21" s="19"/>
      <c r="L21" s="1"/>
      <c r="M21" s="1">
        <f>104+0.17*D</f>
        <v>120.32</v>
      </c>
      <c r="N21" s="1" t="s">
        <v>34</v>
      </c>
      <c r="O21" s="1"/>
      <c r="P21" s="1"/>
      <c r="Q21" s="20"/>
    </row>
    <row r="22" spans="1:17" x14ac:dyDescent="0.25">
      <c r="A22" s="1"/>
      <c r="B22" s="19" t="s">
        <v>7</v>
      </c>
      <c r="C22" s="1"/>
      <c r="D22" s="1"/>
      <c r="E22" s="1" t="s">
        <v>12</v>
      </c>
      <c r="F22" s="1"/>
      <c r="G22" s="1"/>
      <c r="H22" s="1"/>
      <c r="I22" s="20"/>
      <c r="K22" s="19"/>
      <c r="L22" s="1"/>
      <c r="M22" s="1"/>
      <c r="N22" s="1"/>
      <c r="O22" s="1"/>
      <c r="P22" s="1"/>
      <c r="Q22" s="20"/>
    </row>
    <row r="23" spans="1:17" x14ac:dyDescent="0.25">
      <c r="A23" s="1"/>
      <c r="B23" s="19"/>
      <c r="C23" s="1"/>
      <c r="D23" s="1"/>
      <c r="E23" s="1"/>
      <c r="F23">
        <v>1.5E-6</v>
      </c>
      <c r="G23" s="1" t="s">
        <v>0</v>
      </c>
      <c r="H23" s="1"/>
      <c r="I23" s="20"/>
      <c r="K23" s="19"/>
      <c r="L23" s="1"/>
      <c r="M23" s="1"/>
      <c r="N23" s="1"/>
      <c r="O23" s="1"/>
      <c r="P23" s="1"/>
      <c r="Q23" s="20"/>
    </row>
    <row r="24" spans="1:17" x14ac:dyDescent="0.25">
      <c r="A24" s="1"/>
      <c r="B24" s="19"/>
      <c r="C24" s="21">
        <f>+C9*C7/C28</f>
        <v>8966416.2377124969</v>
      </c>
      <c r="D24" s="1"/>
      <c r="E24" s="1"/>
      <c r="F24" s="1"/>
      <c r="G24" s="1"/>
      <c r="H24" s="1"/>
      <c r="I24" s="20"/>
      <c r="K24" s="19"/>
      <c r="L24" s="1"/>
      <c r="M24" s="1"/>
      <c r="N24" s="1"/>
      <c r="O24" s="1"/>
      <c r="P24" s="1"/>
      <c r="Q24" s="20"/>
    </row>
    <row r="25" spans="1:17" x14ac:dyDescent="0.25">
      <c r="A25" s="1"/>
      <c r="B25" s="19"/>
      <c r="C25" s="1"/>
      <c r="D25" s="1"/>
      <c r="E25" s="1"/>
      <c r="F25" s="1"/>
      <c r="G25" s="1"/>
      <c r="H25" s="1"/>
      <c r="I25" s="20"/>
      <c r="K25" s="19"/>
      <c r="L25" s="1"/>
      <c r="M25" s="1"/>
      <c r="N25" s="1"/>
      <c r="O25" s="1"/>
      <c r="P25" s="1"/>
      <c r="Q25" s="20"/>
    </row>
    <row r="26" spans="1:17" x14ac:dyDescent="0.25">
      <c r="A26" s="1"/>
      <c r="B26" s="19" t="s">
        <v>8</v>
      </c>
      <c r="C26" s="1"/>
      <c r="D26" s="1"/>
      <c r="E26" s="1" t="s">
        <v>13</v>
      </c>
      <c r="F26" s="1"/>
      <c r="G26" s="1"/>
      <c r="H26" s="1"/>
      <c r="I26" s="20"/>
      <c r="K26" s="19"/>
      <c r="L26" s="1"/>
      <c r="M26" s="1"/>
      <c r="N26" s="1"/>
      <c r="O26" s="1"/>
      <c r="P26" s="1"/>
      <c r="Q26" s="20"/>
    </row>
    <row r="27" spans="1:17" x14ac:dyDescent="0.25">
      <c r="A27" s="1"/>
      <c r="B27" s="19"/>
      <c r="C27" s="1"/>
      <c r="D27" s="1"/>
      <c r="E27" s="1"/>
      <c r="F27" s="34">
        <v>8.9099999999999997E-4</v>
      </c>
      <c r="G27" s="22" t="s">
        <v>9</v>
      </c>
      <c r="H27" s="1"/>
      <c r="I27" s="20"/>
      <c r="K27" s="19"/>
      <c r="L27" s="1"/>
      <c r="M27" s="1"/>
      <c r="N27" s="1"/>
      <c r="O27" s="1"/>
      <c r="P27" s="1"/>
      <c r="Q27" s="20"/>
    </row>
    <row r="28" spans="1:17" x14ac:dyDescent="0.25">
      <c r="A28" s="1"/>
      <c r="B28" s="19"/>
      <c r="C28" s="23">
        <f>+F27/F29</f>
        <v>8.7352941176470584E-7</v>
      </c>
      <c r="D28" s="1" t="s">
        <v>3</v>
      </c>
      <c r="E28" s="1" t="s">
        <v>10</v>
      </c>
      <c r="F28" s="1"/>
      <c r="G28" s="1"/>
      <c r="H28" s="1"/>
      <c r="I28" s="20"/>
      <c r="K28" s="19"/>
      <c r="L28" s="1"/>
      <c r="M28" s="1"/>
      <c r="N28" s="1"/>
      <c r="O28" s="1"/>
      <c r="P28" s="1"/>
      <c r="Q28" s="20"/>
    </row>
    <row r="29" spans="1:17" x14ac:dyDescent="0.25">
      <c r="A29" s="1"/>
      <c r="B29" s="19"/>
      <c r="C29" s="1"/>
      <c r="D29" s="1"/>
      <c r="E29" s="1"/>
      <c r="F29" s="1">
        <v>1020</v>
      </c>
      <c r="G29" s="22" t="s">
        <v>11</v>
      </c>
      <c r="H29" s="1"/>
      <c r="I29" s="20"/>
      <c r="K29" s="19"/>
      <c r="L29" s="1"/>
      <c r="M29" s="1"/>
      <c r="N29" s="1"/>
      <c r="O29" s="1"/>
      <c r="P29" s="1"/>
      <c r="Q29" s="20"/>
    </row>
    <row r="30" spans="1:17" ht="15.75" thickBot="1" x14ac:dyDescent="0.3">
      <c r="A30" s="25"/>
      <c r="B30" s="24"/>
      <c r="C30" s="25"/>
      <c r="D30" s="25"/>
      <c r="E30" s="25"/>
      <c r="F30" s="25"/>
      <c r="G30" s="25"/>
      <c r="H30" s="25"/>
      <c r="I30" s="26"/>
      <c r="K30" s="24"/>
      <c r="L30" s="25"/>
      <c r="M30" s="25"/>
      <c r="N30" s="25"/>
      <c r="O30" s="25"/>
      <c r="P30" s="25"/>
      <c r="Q30" s="26"/>
    </row>
    <row r="31" spans="1:17" ht="15.75" thickTop="1" x14ac:dyDescent="0.25"/>
    <row r="32" spans="1:17" x14ac:dyDescent="0.25">
      <c r="E32" s="3" t="s">
        <v>42</v>
      </c>
      <c r="L32" s="29" t="s">
        <v>41</v>
      </c>
    </row>
    <row r="33" spans="2:16" x14ac:dyDescent="0.25">
      <c r="E33" s="3" t="s">
        <v>43</v>
      </c>
      <c r="G33" s="2" t="s">
        <v>15</v>
      </c>
      <c r="L33" s="29"/>
    </row>
    <row r="34" spans="2:16" x14ac:dyDescent="0.25">
      <c r="E34" t="s">
        <v>14</v>
      </c>
      <c r="G34" s="15">
        <v>1.5E-3</v>
      </c>
      <c r="L34" t="s">
        <v>35</v>
      </c>
      <c r="P34">
        <v>130</v>
      </c>
    </row>
    <row r="35" spans="2:16" x14ac:dyDescent="0.25">
      <c r="E35" t="s">
        <v>16</v>
      </c>
      <c r="G35" s="15">
        <v>0.01</v>
      </c>
      <c r="L35" t="s">
        <v>36</v>
      </c>
      <c r="P35">
        <v>120</v>
      </c>
    </row>
    <row r="36" spans="2:16" x14ac:dyDescent="0.25">
      <c r="E36" t="s">
        <v>17</v>
      </c>
      <c r="G36" s="15">
        <v>2.3999999999999998E-3</v>
      </c>
      <c r="L36" t="s">
        <v>37</v>
      </c>
      <c r="P36">
        <v>150</v>
      </c>
    </row>
    <row r="37" spans="2:16" x14ac:dyDescent="0.25">
      <c r="E37" t="s">
        <v>18</v>
      </c>
      <c r="G37" s="15">
        <v>1.5E-3</v>
      </c>
      <c r="L37" t="s">
        <v>38</v>
      </c>
      <c r="P37">
        <v>120</v>
      </c>
    </row>
    <row r="38" spans="2:16" x14ac:dyDescent="0.25">
      <c r="E38" t="s">
        <v>19</v>
      </c>
      <c r="G38" s="15">
        <v>2.3999999999999998E-3</v>
      </c>
      <c r="L38" t="s">
        <v>39</v>
      </c>
      <c r="P38">
        <v>120</v>
      </c>
    </row>
    <row r="39" spans="2:16" x14ac:dyDescent="0.25">
      <c r="E39" t="s">
        <v>20</v>
      </c>
      <c r="L39" t="s">
        <v>40</v>
      </c>
      <c r="P39">
        <v>130</v>
      </c>
    </row>
    <row r="40" spans="2:16" x14ac:dyDescent="0.25">
      <c r="E40" t="s">
        <v>21</v>
      </c>
      <c r="G40" s="14" t="s">
        <v>24</v>
      </c>
    </row>
    <row r="41" spans="2:16" x14ac:dyDescent="0.25">
      <c r="E41" t="s">
        <v>22</v>
      </c>
      <c r="G41" s="14" t="s">
        <v>25</v>
      </c>
    </row>
    <row r="42" spans="2:16" x14ac:dyDescent="0.25">
      <c r="E42" t="s">
        <v>23</v>
      </c>
      <c r="G42" s="14" t="s">
        <v>26</v>
      </c>
    </row>
    <row r="43" spans="2:16" x14ac:dyDescent="0.25">
      <c r="E43" t="s">
        <v>28</v>
      </c>
      <c r="G43" s="14" t="s">
        <v>26</v>
      </c>
    </row>
    <row r="44" spans="2:16" x14ac:dyDescent="0.25">
      <c r="E44" t="s">
        <v>27</v>
      </c>
      <c r="G44" s="14" t="s">
        <v>29</v>
      </c>
    </row>
    <row r="47" spans="2:16" ht="15.75" thickBot="1" x14ac:dyDescent="0.3"/>
    <row r="48" spans="2:16" ht="15.75" thickTop="1" x14ac:dyDescent="0.25">
      <c r="B48" s="16" t="s">
        <v>45</v>
      </c>
      <c r="C48" s="17"/>
      <c r="D48" s="17"/>
      <c r="E48" s="17"/>
      <c r="F48" s="17"/>
      <c r="G48" s="17"/>
      <c r="H48" s="17"/>
      <c r="I48" s="18"/>
    </row>
    <row r="49" spans="2:9" x14ac:dyDescent="0.25">
      <c r="B49" s="19"/>
      <c r="C49" s="1"/>
      <c r="D49" s="1"/>
      <c r="E49" s="1"/>
      <c r="F49" s="1"/>
      <c r="G49" s="1"/>
      <c r="H49" s="1"/>
      <c r="I49" s="20"/>
    </row>
    <row r="50" spans="2:9" x14ac:dyDescent="0.25">
      <c r="B50" s="19"/>
      <c r="C50" s="1"/>
      <c r="D50" s="1"/>
      <c r="E50" s="1"/>
      <c r="F50" s="1"/>
      <c r="G50" s="1"/>
      <c r="H50" s="1"/>
      <c r="I50" s="20"/>
    </row>
    <row r="51" spans="2:9" x14ac:dyDescent="0.25">
      <c r="B51" s="19"/>
      <c r="C51" s="1"/>
      <c r="D51" s="1"/>
      <c r="E51" s="1"/>
      <c r="F51" s="1"/>
      <c r="G51" s="1"/>
      <c r="H51" s="1"/>
      <c r="I51" s="20"/>
    </row>
    <row r="52" spans="2:9" x14ac:dyDescent="0.25">
      <c r="B52" s="19"/>
      <c r="C52" s="1"/>
      <c r="D52" s="1"/>
      <c r="E52" s="1"/>
      <c r="F52" s="1"/>
      <c r="G52" s="1"/>
      <c r="H52" s="1"/>
      <c r="I52" s="20"/>
    </row>
    <row r="53" spans="2:9" x14ac:dyDescent="0.25">
      <c r="B53" s="19"/>
      <c r="C53" s="1"/>
      <c r="D53" s="1"/>
      <c r="E53" s="1"/>
      <c r="F53" s="1"/>
      <c r="G53" s="1"/>
      <c r="H53" s="1"/>
      <c r="I53" s="20"/>
    </row>
    <row r="54" spans="2:9" x14ac:dyDescent="0.25">
      <c r="B54" s="19"/>
      <c r="C54" s="1"/>
      <c r="D54" s="1"/>
      <c r="E54" s="1"/>
      <c r="F54" s="1"/>
      <c r="G54" s="1"/>
      <c r="H54" s="1"/>
      <c r="I54" s="20"/>
    </row>
    <row r="55" spans="2:9" x14ac:dyDescent="0.25">
      <c r="B55" s="19"/>
      <c r="C55" s="1"/>
      <c r="D55" s="1"/>
      <c r="E55" s="1"/>
      <c r="F55" s="1"/>
      <c r="G55" s="1"/>
      <c r="H55" s="1"/>
      <c r="I55" s="20"/>
    </row>
    <row r="56" spans="2:9" x14ac:dyDescent="0.25">
      <c r="B56" s="19" t="s">
        <v>47</v>
      </c>
      <c r="C56" s="1"/>
      <c r="D56" s="33">
        <v>100</v>
      </c>
      <c r="E56" s="27">
        <f>+F23</f>
        <v>1.5E-6</v>
      </c>
      <c r="F56" s="35">
        <f>+D56*E56</f>
        <v>1.5000000000000001E-4</v>
      </c>
      <c r="G56" s="35">
        <f>+(F56*v^2)/(2*9.81)</f>
        <v>7.8881509491253419E-5</v>
      </c>
      <c r="H56" s="1"/>
      <c r="I56" s="20"/>
    </row>
    <row r="57" spans="2:9" x14ac:dyDescent="0.25">
      <c r="B57" s="19" t="s">
        <v>46</v>
      </c>
      <c r="C57" s="1"/>
      <c r="D57" s="33">
        <v>45</v>
      </c>
      <c r="E57" s="27">
        <f>+E56</f>
        <v>1.5E-6</v>
      </c>
      <c r="F57" s="35">
        <f>+D57*E57</f>
        <v>6.7500000000000001E-5</v>
      </c>
      <c r="G57" s="35">
        <f>+(F57*v^2)/(2*9.81)</f>
        <v>3.5496679271064032E-5</v>
      </c>
      <c r="H57" s="1"/>
      <c r="I57" s="20"/>
    </row>
    <row r="58" spans="2:9" x14ac:dyDescent="0.25">
      <c r="B58" s="19" t="s">
        <v>49</v>
      </c>
      <c r="C58" s="1"/>
      <c r="D58" s="33">
        <v>30</v>
      </c>
      <c r="E58" s="27">
        <f>+E56</f>
        <v>1.5E-6</v>
      </c>
      <c r="F58" s="35">
        <f t="shared" ref="F58:F60" si="1">+D58*E58</f>
        <v>4.5000000000000003E-5</v>
      </c>
      <c r="G58" s="35">
        <f>+(F58*v^2)/(2*9.81)</f>
        <v>2.3664452847376025E-5</v>
      </c>
      <c r="H58" s="1"/>
      <c r="I58" s="20"/>
    </row>
    <row r="59" spans="2:9" x14ac:dyDescent="0.25">
      <c r="B59" s="19" t="s">
        <v>48</v>
      </c>
      <c r="C59" s="1"/>
      <c r="D59" s="33">
        <v>16</v>
      </c>
      <c r="E59" s="27">
        <f>+E56</f>
        <v>1.5E-6</v>
      </c>
      <c r="F59" s="35">
        <f t="shared" si="1"/>
        <v>2.4000000000000001E-5</v>
      </c>
      <c r="G59" s="35">
        <f>+(F59*v^2)/(2*9.81)</f>
        <v>1.2621041518600547E-5</v>
      </c>
      <c r="H59" s="1"/>
      <c r="I59" s="20"/>
    </row>
    <row r="60" spans="2:9" x14ac:dyDescent="0.25">
      <c r="B60" s="19" t="s">
        <v>50</v>
      </c>
      <c r="C60" s="1"/>
      <c r="D60" s="33">
        <v>20</v>
      </c>
      <c r="E60" s="27">
        <f>+E56</f>
        <v>1.5E-6</v>
      </c>
      <c r="F60" s="35">
        <f t="shared" si="1"/>
        <v>3.0000000000000001E-5</v>
      </c>
      <c r="G60" s="35">
        <f>+(F60*v^2)/(2*9.81)</f>
        <v>1.5776301898250684E-5</v>
      </c>
      <c r="H60" s="1"/>
      <c r="I60" s="20"/>
    </row>
    <row r="61" spans="2:9" ht="15.75" thickBot="1" x14ac:dyDescent="0.3">
      <c r="B61" s="24"/>
      <c r="C61" s="25"/>
      <c r="D61" s="25"/>
      <c r="E61" s="25"/>
      <c r="F61" s="25"/>
      <c r="G61" s="25"/>
      <c r="H61" s="25"/>
      <c r="I61" s="26"/>
    </row>
    <row r="62" spans="2:9" ht="15.75" thickTop="1" x14ac:dyDescent="0.25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6</vt:i4>
      </vt:variant>
    </vt:vector>
  </HeadingPairs>
  <TitlesOfParts>
    <vt:vector size="7" baseType="lpstr">
      <vt:lpstr>Perdidas</vt:lpstr>
      <vt:lpstr>A</vt:lpstr>
      <vt:lpstr>D</vt:lpstr>
      <vt:lpstr>L</vt:lpstr>
      <vt:lpstr>NR</vt:lpstr>
      <vt:lpstr>Q</vt:lpstr>
      <vt:lpstr>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 Lemus</dc:creator>
  <cp:lastModifiedBy>Mario</cp:lastModifiedBy>
  <dcterms:created xsi:type="dcterms:W3CDTF">2014-12-11T14:43:15Z</dcterms:created>
  <dcterms:modified xsi:type="dcterms:W3CDTF">2019-01-16T18:31:40Z</dcterms:modified>
</cp:coreProperties>
</file>